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1710" windowWidth="14985" windowHeight="8670" tabRatio="852" activeTab="0"/>
  </bookViews>
  <sheets>
    <sheet name="Cover" sheetId="1" r:id="rId1"/>
    <sheet name="College Level and Attendance" sheetId="2" r:id="rId2"/>
    <sheet name="Race and Gender by College" sheetId="3" r:id="rId3"/>
    <sheet name="SumSChbyCrseLvlRegHrs" sheetId="4" r:id="rId4"/>
    <sheet name="OFF_CAMPUS" sheetId="5" r:id="rId5"/>
    <sheet name="Table_Business" sheetId="6" r:id="rId6"/>
    <sheet name="Table_Class" sheetId="7" r:id="rId7"/>
    <sheet name="Table_Education" sheetId="8" r:id="rId8"/>
    <sheet name="Table_Engineering" sheetId="9" r:id="rId9"/>
    <sheet name="Table_Science" sheetId="10" r:id="rId10"/>
    <sheet name="Table_Urb_Law_UgrdStudies" sheetId="11" r:id="rId11"/>
    <sheet name="Table_Other_Honors" sheetId="12" r:id="rId12"/>
  </sheets>
  <externalReferences>
    <externalReference r:id="rId15"/>
  </externalReferences>
  <definedNames>
    <definedName name="currentTerm" localSheetId="0">#REF!</definedName>
    <definedName name="currentTerm">#REF!</definedName>
    <definedName name="currentTerm0">#REF!</definedName>
    <definedName name="PreviousTerm" localSheetId="0">#REF!</definedName>
    <definedName name="PreviousTerm">#REF!</definedName>
    <definedName name="_xlnm.Print_Area" localSheetId="1">'College Level and Attendance'!$A$1:$G$37</definedName>
    <definedName name="_xlnm.Print_Area" localSheetId="0">'Cover'!$A$1:$I$51</definedName>
    <definedName name="_xlnm.Print_Area" localSheetId="4">'OFF_CAMPUS'!$A$1:$M$51</definedName>
    <definedName name="_xlnm.Print_Area" localSheetId="2">'Race and Gender by College'!$A$1:$J$38</definedName>
    <definedName name="_xlnm.Print_Area" localSheetId="3">'SumSChbyCrseLvlRegHrs'!$A$1:$J$45</definedName>
    <definedName name="_xlnm.Print_Area" localSheetId="5">'Table_Business'!$B$1:$J$35</definedName>
    <definedName name="_xlnm.Print_Area" localSheetId="6">'Table_Class'!$B$1:$J$48</definedName>
    <definedName name="_xlnm.Print_Area" localSheetId="7">'Table_Education'!$B$1:$J$40</definedName>
    <definedName name="_xlnm.Print_Area" localSheetId="8">'Table_Engineering'!$B$1:$J$32</definedName>
    <definedName name="_xlnm.Print_Area" localSheetId="11">'Table_Other_Honors'!$B$1:$J$22</definedName>
    <definedName name="_xlnm.Print_Area" localSheetId="9">'Table_Science'!$B$1:$J$24</definedName>
    <definedName name="_xlnm.Print_Area" localSheetId="10">'Table_Urb_Law_UgrdStudies'!$B$1:$J$35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<sst xmlns="http://schemas.openxmlformats.org/spreadsheetml/2006/main" count="921" uniqueCount="347">
  <si>
    <t>Urban Affairs</t>
  </si>
  <si>
    <t>Engineering</t>
  </si>
  <si>
    <t>Other</t>
  </si>
  <si>
    <t>Graduate Studies</t>
  </si>
  <si>
    <t>Science</t>
  </si>
  <si>
    <t>Law</t>
  </si>
  <si>
    <t>CLASS</t>
  </si>
  <si>
    <t>Undergraduate Non-Degree</t>
  </si>
  <si>
    <t>Business</t>
  </si>
  <si>
    <t>Undergraduate Studies</t>
  </si>
  <si>
    <t>Education</t>
  </si>
  <si>
    <t>--</t>
  </si>
  <si>
    <t>College</t>
  </si>
  <si>
    <t>Undergraduate</t>
  </si>
  <si>
    <t>Master's/Law</t>
  </si>
  <si>
    <t>Doctoral</t>
  </si>
  <si>
    <t>Level</t>
  </si>
  <si>
    <t>University Total</t>
  </si>
  <si>
    <t>Full-Time</t>
  </si>
  <si>
    <t>Part-Time</t>
  </si>
  <si>
    <t>Total</t>
  </si>
  <si>
    <t>Attendance</t>
  </si>
  <si>
    <t>College, Level and Attendance</t>
  </si>
  <si>
    <t>College Level by Attendance</t>
  </si>
  <si>
    <t>Gender</t>
  </si>
  <si>
    <t>Asian or Pacific Islander</t>
  </si>
  <si>
    <t>Black</t>
  </si>
  <si>
    <t>Hispanic</t>
  </si>
  <si>
    <t>Native American</t>
  </si>
  <si>
    <t>Non-Resident Alien</t>
  </si>
  <si>
    <t>White</t>
  </si>
  <si>
    <t>F</t>
  </si>
  <si>
    <t>M</t>
  </si>
  <si>
    <t/>
  </si>
  <si>
    <t>Not Reported</t>
  </si>
  <si>
    <t>Honors</t>
  </si>
  <si>
    <t>Percent Change</t>
  </si>
  <si>
    <t>Graduate &amp; Law</t>
  </si>
  <si>
    <t>Summary of Student Credit Hours by Course Level - Fall 2008-09</t>
  </si>
  <si>
    <t>College, Gender and Race</t>
  </si>
  <si>
    <t>24+</t>
  </si>
  <si>
    <t>Undergradaute</t>
  </si>
  <si>
    <t>Graduate</t>
  </si>
  <si>
    <t>Headcount</t>
  </si>
  <si>
    <t>Cumulative
Percentage</t>
  </si>
  <si>
    <t>Reg. Credit Hours</t>
  </si>
  <si>
    <t>TOTAL</t>
  </si>
  <si>
    <t>Registered Students by Student Credit Hour Distribution - Fall 2009</t>
  </si>
  <si>
    <t>Student Credit Hours and FTE Enrollment</t>
  </si>
  <si>
    <t>College of Business</t>
  </si>
  <si>
    <t>Student Credit Hours (SCH)</t>
  </si>
  <si>
    <t>Full-Time Equivalent (FTE)</t>
  </si>
  <si>
    <t>Department/Program</t>
  </si>
  <si>
    <t>Course Subject</t>
  </si>
  <si>
    <t>Code</t>
  </si>
  <si>
    <t>Graduate/Law</t>
  </si>
  <si>
    <t>Accounting</t>
  </si>
  <si>
    <t>ACT</t>
  </si>
  <si>
    <t>Business Law</t>
  </si>
  <si>
    <t>BLW</t>
  </si>
  <si>
    <t>AMBA</t>
  </si>
  <si>
    <t>Business Administration</t>
  </si>
  <si>
    <t>MBA</t>
  </si>
  <si>
    <t>Marketing</t>
  </si>
  <si>
    <t>MKT</t>
  </si>
  <si>
    <t>Operation Management &amp; Business Statistics</t>
  </si>
  <si>
    <t>OMS</t>
  </si>
  <si>
    <t>DBA</t>
  </si>
  <si>
    <t>Computer &amp; Information Science</t>
  </si>
  <si>
    <t>Computer and Information Science</t>
  </si>
  <si>
    <t>CIS</t>
  </si>
  <si>
    <t>Information Science</t>
  </si>
  <si>
    <t>IST</t>
  </si>
  <si>
    <t>EMBA</t>
  </si>
  <si>
    <t>Executive Business Administration</t>
  </si>
  <si>
    <t>EBA</t>
  </si>
  <si>
    <t>Finance</t>
  </si>
  <si>
    <t>FIN</t>
  </si>
  <si>
    <t>Health Care Administration</t>
  </si>
  <si>
    <t>HCA</t>
  </si>
  <si>
    <t>Management &amp; Labor Relations</t>
  </si>
  <si>
    <t>MLR</t>
  </si>
  <si>
    <t>General Administration</t>
  </si>
  <si>
    <t>GAD</t>
  </si>
  <si>
    <t>Operations and Supply Chain Management</t>
  </si>
  <si>
    <t>Other Business</t>
  </si>
  <si>
    <t>BUS</t>
  </si>
  <si>
    <t>International Business</t>
  </si>
  <si>
    <t>INB</t>
  </si>
  <si>
    <t>Business Total</t>
  </si>
  <si>
    <t>College of Liberal Arts &amp; Social Sciences</t>
  </si>
  <si>
    <t>Anthropology</t>
  </si>
  <si>
    <t>ANT</t>
  </si>
  <si>
    <t>Art</t>
  </si>
  <si>
    <t>ART</t>
  </si>
  <si>
    <t>Communication</t>
  </si>
  <si>
    <t>COM</t>
  </si>
  <si>
    <t>Drama</t>
  </si>
  <si>
    <t>DRA</t>
  </si>
  <si>
    <t>Economics</t>
  </si>
  <si>
    <t>ECN</t>
  </si>
  <si>
    <t>English</t>
  </si>
  <si>
    <t>ENG</t>
  </si>
  <si>
    <t>History</t>
  </si>
  <si>
    <t>HIS</t>
  </si>
  <si>
    <t>Interdisciplinary</t>
  </si>
  <si>
    <t>Black Studies</t>
  </si>
  <si>
    <t>BST</t>
  </si>
  <si>
    <t>Linguistics</t>
  </si>
  <si>
    <t>LIN</t>
  </si>
  <si>
    <t>Natl Student Exchange</t>
  </si>
  <si>
    <t>NSE</t>
  </si>
  <si>
    <t>Women's Studies</t>
  </si>
  <si>
    <t>WST</t>
  </si>
  <si>
    <t>Modern Languages</t>
  </si>
  <si>
    <t>Arabic</t>
  </si>
  <si>
    <t>ARB</t>
  </si>
  <si>
    <t>Chinese</t>
  </si>
  <si>
    <t>CHN</t>
  </si>
  <si>
    <t>French</t>
  </si>
  <si>
    <t>FRN</t>
  </si>
  <si>
    <t>German</t>
  </si>
  <si>
    <t>GER</t>
  </si>
  <si>
    <t>Greek</t>
  </si>
  <si>
    <t>GRK</t>
  </si>
  <si>
    <t>Italian</t>
  </si>
  <si>
    <t>ITN</t>
  </si>
  <si>
    <t>Japanese</t>
  </si>
  <si>
    <t>JPN</t>
  </si>
  <si>
    <t>Latin</t>
  </si>
  <si>
    <t>LAT</t>
  </si>
  <si>
    <t>MLA</t>
  </si>
  <si>
    <t>Spanish</t>
  </si>
  <si>
    <t>SPN</t>
  </si>
  <si>
    <t>Music</t>
  </si>
  <si>
    <t>Applied Music</t>
  </si>
  <si>
    <t>MUA</t>
  </si>
  <si>
    <t>MUS</t>
  </si>
  <si>
    <t>Philosophy</t>
  </si>
  <si>
    <t>PHL</t>
  </si>
  <si>
    <t>Political Science/IR</t>
  </si>
  <si>
    <t>Political Science</t>
  </si>
  <si>
    <t>PSC</t>
  </si>
  <si>
    <t>Religious Studies</t>
  </si>
  <si>
    <t>REL</t>
  </si>
  <si>
    <t>Social Work</t>
  </si>
  <si>
    <t>SWK</t>
  </si>
  <si>
    <t>Sociology</t>
  </si>
  <si>
    <t>SOC</t>
  </si>
  <si>
    <t>CLASS Total</t>
  </si>
  <si>
    <t>College of Education &amp; Human Services</t>
  </si>
  <si>
    <t>CASAL</t>
  </si>
  <si>
    <t>Adult Learning and Development</t>
  </si>
  <si>
    <t>ALD</t>
  </si>
  <si>
    <t>CASAL-Special Topics</t>
  </si>
  <si>
    <t>EDQ</t>
  </si>
  <si>
    <t>Center Educational Leadership</t>
  </si>
  <si>
    <t>CEL</t>
  </si>
  <si>
    <t>Coun, Admin, Super, Adult Learning</t>
  </si>
  <si>
    <t>ADM</t>
  </si>
  <si>
    <t>CNS</t>
  </si>
  <si>
    <t>EDE</t>
  </si>
  <si>
    <t>Education Counseling</t>
  </si>
  <si>
    <t>EDA</t>
  </si>
  <si>
    <t>Education Specialist</t>
  </si>
  <si>
    <t>EDS</t>
  </si>
  <si>
    <t>Curriculum and Foundations</t>
  </si>
  <si>
    <t>Curriculum &amp; Instruction</t>
  </si>
  <si>
    <t>EDB</t>
  </si>
  <si>
    <t>EGT</t>
  </si>
  <si>
    <t>ETE</t>
  </si>
  <si>
    <t>Health And Physical Education</t>
  </si>
  <si>
    <t>Dance</t>
  </si>
  <si>
    <t>DAN</t>
  </si>
  <si>
    <t>Health and Physical Education</t>
  </si>
  <si>
    <t>PED</t>
  </si>
  <si>
    <t>Health Education</t>
  </si>
  <si>
    <t>HED</t>
  </si>
  <si>
    <t>HPER-Core Curriculum</t>
  </si>
  <si>
    <t>HPR</t>
  </si>
  <si>
    <t>HPERD- Special Topics</t>
  </si>
  <si>
    <t>EDH</t>
  </si>
  <si>
    <t>Physical Education-Service</t>
  </si>
  <si>
    <t>PES</t>
  </si>
  <si>
    <t>Public Health</t>
  </si>
  <si>
    <t>MPH</t>
  </si>
  <si>
    <t>Nursing</t>
  </si>
  <si>
    <t>Nursing RN</t>
  </si>
  <si>
    <t>NUR</t>
  </si>
  <si>
    <t>Teachers Education</t>
  </si>
  <si>
    <t>Middle Childhood Education</t>
  </si>
  <si>
    <t>EDM</t>
  </si>
  <si>
    <t>Early Childhood Education</t>
  </si>
  <si>
    <t>ECE</t>
  </si>
  <si>
    <t>Education-SIP</t>
  </si>
  <si>
    <t>EDC</t>
  </si>
  <si>
    <t>Education-Special Offerings</t>
  </si>
  <si>
    <t>EDT</t>
  </si>
  <si>
    <t>Special Education</t>
  </si>
  <si>
    <t>ESE</t>
  </si>
  <si>
    <t>Specialized Instructional/Teacher Education</t>
  </si>
  <si>
    <t>EDL</t>
  </si>
  <si>
    <t>Specialized Study &amp; Field Experiences</t>
  </si>
  <si>
    <t>EST</t>
  </si>
  <si>
    <t>Other Education</t>
  </si>
  <si>
    <t>EDU</t>
  </si>
  <si>
    <t>Professional Development</t>
  </si>
  <si>
    <t>EDG</t>
  </si>
  <si>
    <t>COEHS Total</t>
  </si>
  <si>
    <t>College of Engineering</t>
  </si>
  <si>
    <t>Chemical &amp; Biomedical Engineering</t>
  </si>
  <si>
    <t>Biomedical Engineering</t>
  </si>
  <si>
    <t>BME</t>
  </si>
  <si>
    <t>Chemical Engineering</t>
  </si>
  <si>
    <t>CHE</t>
  </si>
  <si>
    <t>Engineering Science</t>
  </si>
  <si>
    <t>ESC</t>
  </si>
  <si>
    <t>Civil &amp; Environmental Engineering</t>
  </si>
  <si>
    <t>Civil Engineering</t>
  </si>
  <si>
    <t>CVE</t>
  </si>
  <si>
    <t>Environmental Engineering</t>
  </si>
  <si>
    <t>EVE</t>
  </si>
  <si>
    <t>Dean's Office</t>
  </si>
  <si>
    <t>Electrical &amp; Computer Engineering</t>
  </si>
  <si>
    <t>EEC</t>
  </si>
  <si>
    <t>Engineering Technology</t>
  </si>
  <si>
    <t>Electronic Engineering Technology</t>
  </si>
  <si>
    <t>EET</t>
  </si>
  <si>
    <t>General Engineering Technology</t>
  </si>
  <si>
    <t>GET</t>
  </si>
  <si>
    <t>Math Technology</t>
  </si>
  <si>
    <t>MTT</t>
  </si>
  <si>
    <t>Mechanical Engineering Technology</t>
  </si>
  <si>
    <t>MET</t>
  </si>
  <si>
    <t>Industrial &amp; Manufacturing Engineering</t>
  </si>
  <si>
    <t>IME</t>
  </si>
  <si>
    <t>Mechanical Engineering</t>
  </si>
  <si>
    <t>Engineering Mechanics</t>
  </si>
  <si>
    <t>MME</t>
  </si>
  <si>
    <t>MCE</t>
  </si>
  <si>
    <t>Engineering Total</t>
  </si>
  <si>
    <t>College of Science</t>
  </si>
  <si>
    <t>Biology, Geology &amp; Environmental Science</t>
  </si>
  <si>
    <t>Biology</t>
  </si>
  <si>
    <t>BIO</t>
  </si>
  <si>
    <t>Environmental Sciences</t>
  </si>
  <si>
    <t>EVS</t>
  </si>
  <si>
    <t>Geological Sciences</t>
  </si>
  <si>
    <t>GEO</t>
  </si>
  <si>
    <t>Chemistry</t>
  </si>
  <si>
    <t>CHM</t>
  </si>
  <si>
    <t>Health Sciences</t>
  </si>
  <si>
    <t>Doctor of Physical Therapy</t>
  </si>
  <si>
    <t>DPT</t>
  </si>
  <si>
    <t>Pre-Health Science</t>
  </si>
  <si>
    <t>HSC</t>
  </si>
  <si>
    <t>Speech &amp; Hearing</t>
  </si>
  <si>
    <t>SPH</t>
  </si>
  <si>
    <t>Mathematics</t>
  </si>
  <si>
    <t>MTH</t>
  </si>
  <si>
    <t>Physics</t>
  </si>
  <si>
    <t>PHY</t>
  </si>
  <si>
    <t>Psychology</t>
  </si>
  <si>
    <t>PSY</t>
  </si>
  <si>
    <t>Other Science</t>
  </si>
  <si>
    <t>Science Total</t>
  </si>
  <si>
    <t>College of Urban Affairs</t>
  </si>
  <si>
    <t>Urban Studies</t>
  </si>
  <si>
    <t>Environmental Studies</t>
  </si>
  <si>
    <t>ENV</t>
  </si>
  <si>
    <t>Nonprofit Administration</t>
  </si>
  <si>
    <t>NAD</t>
  </si>
  <si>
    <t>Nonprofit Administration and Leadership</t>
  </si>
  <si>
    <t>NAL</t>
  </si>
  <si>
    <t>Planning, Design &amp; Development</t>
  </si>
  <si>
    <t>PDD</t>
  </si>
  <si>
    <t>Public Administration</t>
  </si>
  <si>
    <t>PAD</t>
  </si>
  <si>
    <t>Public Safety Management</t>
  </si>
  <si>
    <t>PSM</t>
  </si>
  <si>
    <t>UST</t>
  </si>
  <si>
    <t>Urban Affairs Total</t>
  </si>
  <si>
    <t>College of Law</t>
  </si>
  <si>
    <t>LAW</t>
  </si>
  <si>
    <t>Law Total</t>
  </si>
  <si>
    <t>ASC</t>
  </si>
  <si>
    <t>Undergraduate Studies Total</t>
  </si>
  <si>
    <t>Air Force</t>
  </si>
  <si>
    <t>AF</t>
  </si>
  <si>
    <t>Career Services</t>
  </si>
  <si>
    <t>CSC</t>
  </si>
  <si>
    <t>English as a Second Language</t>
  </si>
  <si>
    <t>ESL</t>
  </si>
  <si>
    <t>Military Science</t>
  </si>
  <si>
    <t>MSC</t>
  </si>
  <si>
    <t>Physician Assistant</t>
  </si>
  <si>
    <t>PA</t>
  </si>
  <si>
    <t>Study Abroad</t>
  </si>
  <si>
    <t>SAB</t>
  </si>
  <si>
    <t>Other Total</t>
  </si>
  <si>
    <t>HON</t>
  </si>
  <si>
    <t>Honors Total</t>
  </si>
  <si>
    <t>Summary of Non-Main Campus SCH by Course Career - Fall 2005-09 Final</t>
  </si>
  <si>
    <t>LOCALE</t>
  </si>
  <si>
    <t>COLLEGE</t>
  </si>
  <si>
    <t>Fall 2005</t>
  </si>
  <si>
    <t>Fall 2006</t>
  </si>
  <si>
    <t>Fall 2007</t>
  </si>
  <si>
    <t>Fall 2008</t>
  </si>
  <si>
    <t>Fall 2009</t>
  </si>
  <si>
    <t>EAST</t>
  </si>
  <si>
    <t>WEST</t>
  </si>
  <si>
    <t>LAKELAND</t>
  </si>
  <si>
    <t>LORAIN</t>
  </si>
  <si>
    <t>OTHER</t>
  </si>
  <si>
    <t xml:space="preserve">OFF CAMPUS TOTAL </t>
  </si>
  <si>
    <t>OTHER Includes:</t>
  </si>
  <si>
    <t>Auburn Career Center</t>
  </si>
  <si>
    <t>Designer Showcases, Inc.</t>
  </si>
  <si>
    <t>S Eucid/Lyndhurst City Schools</t>
  </si>
  <si>
    <t>Baldwin-Wallace College</t>
  </si>
  <si>
    <t>Garrett Morgan Schl of Science</t>
  </si>
  <si>
    <t>Sawmill Creek Resort</t>
  </si>
  <si>
    <t>Beachwood High School</t>
  </si>
  <si>
    <t>Holiday Inn-Lakeside</t>
  </si>
  <si>
    <t>St. Vincent Charity Hospital</t>
  </si>
  <si>
    <t>Benedictine High School</t>
  </si>
  <si>
    <t>John Carroll University</t>
  </si>
  <si>
    <t>University Settlement</t>
  </si>
  <si>
    <t>Brunswick Designer Showcases</t>
  </si>
  <si>
    <t>Kent State University</t>
  </si>
  <si>
    <t>University of Akron</t>
  </si>
  <si>
    <t>Chagrin Falls City School Dist</t>
  </si>
  <si>
    <t>Magnificat High School</t>
  </si>
  <si>
    <t>Vantage Place</t>
  </si>
  <si>
    <t>Cleve Hts/Univ Hts City School</t>
  </si>
  <si>
    <t>Murray Ridge School</t>
  </si>
  <si>
    <t>Visiting Nurse Assoc of Cleve</t>
  </si>
  <si>
    <t>Cleveland Clinic Foundation</t>
  </si>
  <si>
    <t>North East OH Health Services</t>
  </si>
  <si>
    <t>Youngstown State University</t>
  </si>
  <si>
    <t>Cleveland Municipal School Dis</t>
  </si>
  <si>
    <t>Northern Ohio SERRC</t>
  </si>
  <si>
    <t>Cleveland Museum of Art</t>
  </si>
  <si>
    <t>Northwest Ohio SERRC</t>
  </si>
  <si>
    <t>Cuyahoga Comm Coll-MetroCampus</t>
  </si>
  <si>
    <t>Parma Regional Library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</si>
</sst>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* #,##0.0_);_(* \(#,##0.0\);_(* &quot;-&quot;??_);_(@_)"/>
    <numFmt numFmtId="172" formatCode="##,##0.0"/>
    <numFmt numFmtId="173" formatCode="#,##0.000"/>
    <numFmt numFmtId="174" formatCode="###,###.0"/>
    <numFmt numFmtId="175" formatCode="#,###,###.0"/>
    <numFmt numFmtId="176" formatCode="#,###,###.0;[Red]##,###.##;\-\-"/>
    <numFmt numFmtId="177" formatCode="#,###,###.0;\-##,###.##;\-\-"/>
    <numFmt numFmtId="178" formatCode="#,###,##0.0;\-##,###.##;\-\-"/>
    <numFmt numFmtId="179" formatCode="#,###,###.0;\-##,###.0;\-\-"/>
    <numFmt numFmtId="180" formatCode="#,###,##0.0;\-##,###.0;\-\-"/>
    <numFmt numFmtId="181" formatCode="#,###,##0.0;\-##,##0.0;\-\-"/>
    <numFmt numFmtId="182" formatCode="#,###,##0.0;\-##,##0.0;\-\-;\-\-"/>
    <numFmt numFmtId="183" formatCode="#,###,##0.0;\-##,##0.00;\-\-"/>
    <numFmt numFmtId="184" formatCode="#,###,##0.0;\-#,###\-.0;\-\-"/>
    <numFmt numFmtId="185" formatCode="##,###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8">
    <font>
      <sz val="10"/>
      <name val="Courier"/>
      <family val="0"/>
    </font>
    <font>
      <sz val="8"/>
      <name val="Courier"/>
      <family val="0"/>
    </font>
    <font>
      <sz val="10"/>
      <name val="Arial"/>
      <family val="2"/>
    </font>
    <font>
      <b/>
      <sz val="10"/>
      <name val="Helvetica Narrow"/>
      <family val="2"/>
    </font>
    <font>
      <b/>
      <sz val="14"/>
      <name val="Helvetica"/>
      <family val="2"/>
    </font>
    <font>
      <b/>
      <sz val="10"/>
      <name val="Courier"/>
      <family val="0"/>
    </font>
    <font>
      <sz val="10"/>
      <color indexed="8"/>
      <name val="Courier New"/>
      <family val="0"/>
    </font>
    <font>
      <sz val="10"/>
      <color indexed="8"/>
      <name val="Arial"/>
      <family val="0"/>
    </font>
    <font>
      <sz val="14"/>
      <name val="Helvetica"/>
      <family val="2"/>
    </font>
    <font>
      <b/>
      <sz val="12"/>
      <name val="Helvetica"/>
      <family val="2"/>
    </font>
    <font>
      <sz val="12"/>
      <name val="Helvetica Narrow"/>
      <family val="2"/>
    </font>
    <font>
      <b/>
      <sz val="10"/>
      <name val="Arial"/>
      <family val="2"/>
    </font>
    <font>
      <sz val="10"/>
      <name val="Helvetica Narrow"/>
      <family val="2"/>
    </font>
    <font>
      <b/>
      <sz val="12"/>
      <name val="Helvetica Narrow"/>
      <family val="2"/>
    </font>
    <font>
      <b/>
      <sz val="10"/>
      <color indexed="9"/>
      <name val="Arial"/>
      <family val="0"/>
    </font>
    <font>
      <b/>
      <sz val="12"/>
      <name val="Arial"/>
      <family val="0"/>
    </font>
    <font>
      <b/>
      <sz val="12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22"/>
      <color indexed="50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0"/>
    </font>
    <font>
      <b/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>
        <color indexed="22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4" fillId="2" borderId="0">
      <alignment vertical="center"/>
      <protection/>
    </xf>
    <xf numFmtId="0" fontId="1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0">
      <alignment horizontal="center" vertical="center"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16" fillId="2" borderId="0">
      <alignment/>
      <protection/>
    </xf>
    <xf numFmtId="185" fontId="19" fillId="0" borderId="0">
      <alignment horizontal="right" vertical="center"/>
      <protection/>
    </xf>
    <xf numFmtId="185" fontId="19" fillId="0" borderId="0">
      <alignment horizontal="left" vertical="center" indent="1"/>
      <protection/>
    </xf>
  </cellStyleXfs>
  <cellXfs count="14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9" fontId="3" fillId="3" borderId="1" xfId="0" applyNumberFormat="1" applyFont="1" applyFill="1" applyBorder="1" applyAlignment="1">
      <alignment wrapText="1"/>
    </xf>
    <xf numFmtId="165" fontId="3" fillId="3" borderId="1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0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43" fontId="0" fillId="0" borderId="0" xfId="17" applyAlignment="1">
      <alignment horizontal="right"/>
    </xf>
    <xf numFmtId="171" fontId="0" fillId="0" borderId="0" xfId="17" applyNumberFormat="1" applyAlignment="1">
      <alignment/>
    </xf>
    <xf numFmtId="0" fontId="21" fillId="0" borderId="0" xfId="24" applyFont="1" applyFill="1">
      <alignment/>
      <protection/>
    </xf>
    <xf numFmtId="0" fontId="2" fillId="0" borderId="0" xfId="24" applyFill="1">
      <alignment/>
      <protection/>
    </xf>
    <xf numFmtId="0" fontId="18" fillId="0" borderId="0" xfId="23" applyFill="1" applyAlignment="1">
      <alignment/>
    </xf>
    <xf numFmtId="0" fontId="2" fillId="0" borderId="0" xfId="25">
      <alignment/>
      <protection/>
    </xf>
    <xf numFmtId="0" fontId="11" fillId="4" borderId="2" xfId="25" applyFont="1" applyFill="1" applyBorder="1" applyAlignment="1">
      <alignment horizontal="center"/>
      <protection/>
    </xf>
    <xf numFmtId="0" fontId="11" fillId="4" borderId="3" xfId="25" applyFont="1" applyFill="1" applyBorder="1">
      <alignment/>
      <protection/>
    </xf>
    <xf numFmtId="0" fontId="11" fillId="4" borderId="4" xfId="25" applyFont="1" applyFill="1" applyBorder="1">
      <alignment/>
      <protection/>
    </xf>
    <xf numFmtId="0" fontId="27" fillId="5" borderId="4" xfId="25" applyFont="1" applyFill="1" applyBorder="1">
      <alignment/>
      <protection/>
    </xf>
    <xf numFmtId="0" fontId="2" fillId="5" borderId="2" xfId="25" applyFill="1" applyBorder="1">
      <alignment/>
      <protection/>
    </xf>
    <xf numFmtId="3" fontId="11" fillId="5" borderId="3" xfId="25" applyNumberFormat="1" applyFont="1" applyFill="1" applyBorder="1" applyAlignment="1">
      <alignment horizontal="right"/>
      <protection/>
    </xf>
    <xf numFmtId="3" fontId="11" fillId="5" borderId="4" xfId="25" applyNumberFormat="1" applyFont="1" applyFill="1" applyBorder="1" applyAlignment="1">
      <alignment horizontal="right"/>
      <protection/>
    </xf>
    <xf numFmtId="0" fontId="2" fillId="0" borderId="5" xfId="25" applyBorder="1">
      <alignment/>
      <protection/>
    </xf>
    <xf numFmtId="0" fontId="2" fillId="0" borderId="3" xfId="25" applyBorder="1">
      <alignment/>
      <protection/>
    </xf>
    <xf numFmtId="3" fontId="2" fillId="0" borderId="3" xfId="25" applyNumberFormat="1" applyBorder="1" applyAlignment="1">
      <alignment horizontal="right"/>
      <protection/>
    </xf>
    <xf numFmtId="0" fontId="2" fillId="0" borderId="5" xfId="25" applyBorder="1">
      <alignment/>
      <protection/>
    </xf>
    <xf numFmtId="0" fontId="2" fillId="0" borderId="6" xfId="25" applyBorder="1">
      <alignment/>
      <protection/>
    </xf>
    <xf numFmtId="3" fontId="2" fillId="0" borderId="4" xfId="25" applyNumberFormat="1" applyBorder="1" applyAlignment="1">
      <alignment horizontal="right"/>
      <protection/>
    </xf>
    <xf numFmtId="0" fontId="2" fillId="5" borderId="3" xfId="25" applyFill="1" applyBorder="1">
      <alignment/>
      <protection/>
    </xf>
    <xf numFmtId="0" fontId="2" fillId="0" borderId="4" xfId="25" applyBorder="1">
      <alignment/>
      <protection/>
    </xf>
    <xf numFmtId="0" fontId="27" fillId="4" borderId="4" xfId="25" applyFont="1" applyFill="1" applyBorder="1">
      <alignment/>
      <protection/>
    </xf>
    <xf numFmtId="0" fontId="2" fillId="4" borderId="1" xfId="25" applyFill="1" applyBorder="1">
      <alignment/>
      <protection/>
    </xf>
    <xf numFmtId="3" fontId="11" fillId="4" borderId="1" xfId="25" applyNumberFormat="1" applyFont="1" applyFill="1" applyBorder="1">
      <alignment/>
      <protection/>
    </xf>
    <xf numFmtId="3" fontId="11" fillId="4" borderId="1" xfId="25" applyNumberFormat="1" applyFont="1" applyFill="1" applyBorder="1" applyAlignment="1" quotePrefix="1">
      <alignment horizontal="right"/>
      <protection/>
    </xf>
    <xf numFmtId="3" fontId="11" fillId="4" borderId="2" xfId="25" applyNumberFormat="1" applyFont="1" applyFill="1" applyBorder="1">
      <alignment/>
      <protection/>
    </xf>
    <xf numFmtId="3" fontId="11" fillId="4" borderId="3" xfId="25" applyNumberFormat="1" applyFont="1" applyFill="1" applyBorder="1">
      <alignment/>
      <protection/>
    </xf>
    <xf numFmtId="49" fontId="2" fillId="0" borderId="3" xfId="25" applyNumberFormat="1" applyBorder="1">
      <alignment/>
      <protection/>
    </xf>
    <xf numFmtId="0" fontId="0" fillId="4" borderId="7" xfId="0" applyFill="1" applyBorder="1" applyAlignment="1">
      <alignment/>
    </xf>
    <xf numFmtId="0" fontId="6" fillId="6" borderId="8" xfId="26" applyFont="1" applyFill="1" applyBorder="1" applyAlignment="1">
      <alignment horizontal="left"/>
      <protection/>
    </xf>
    <xf numFmtId="0" fontId="3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4" borderId="7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/>
    </xf>
    <xf numFmtId="10" fontId="3" fillId="4" borderId="1" xfId="0" applyNumberFormat="1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3" fillId="4" borderId="1" xfId="0" applyFont="1" applyFill="1" applyBorder="1" applyAlignment="1">
      <alignment horizontal="right" wrapText="1"/>
    </xf>
    <xf numFmtId="0" fontId="0" fillId="4" borderId="1" xfId="0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4" borderId="1" xfId="0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/>
    </xf>
    <xf numFmtId="164" fontId="11" fillId="4" borderId="7" xfId="0" applyNumberFormat="1" applyFont="1" applyFill="1" applyBorder="1" applyAlignment="1">
      <alignment/>
    </xf>
    <xf numFmtId="170" fontId="11" fillId="4" borderId="7" xfId="0" applyNumberFormat="1" applyFont="1" applyFill="1" applyBorder="1" applyAlignment="1">
      <alignment/>
    </xf>
    <xf numFmtId="0" fontId="13" fillId="4" borderId="1" xfId="0" applyFont="1" applyFill="1" applyBorder="1" applyAlignment="1">
      <alignment/>
    </xf>
    <xf numFmtId="0" fontId="13" fillId="4" borderId="1" xfId="0" applyFont="1" applyFill="1" applyBorder="1" applyAlignment="1">
      <alignment horizontal="right"/>
    </xf>
    <xf numFmtId="164" fontId="3" fillId="4" borderId="1" xfId="0" applyNumberFormat="1" applyFont="1" applyFill="1" applyBorder="1" applyAlignment="1">
      <alignment/>
    </xf>
    <xf numFmtId="43" fontId="3" fillId="4" borderId="1" xfId="0" applyNumberFormat="1" applyFont="1" applyFill="1" applyBorder="1" applyAlignment="1">
      <alignment/>
    </xf>
    <xf numFmtId="171" fontId="3" fillId="4" borderId="1" xfId="0" applyNumberFormat="1" applyFont="1" applyFill="1" applyBorder="1" applyAlignment="1">
      <alignment/>
    </xf>
    <xf numFmtId="171" fontId="3" fillId="4" borderId="7" xfId="0" applyNumberFormat="1" applyFont="1" applyFill="1" applyBorder="1" applyAlignment="1">
      <alignment horizontal="right"/>
    </xf>
    <xf numFmtId="43" fontId="3" fillId="4" borderId="7" xfId="0" applyNumberFormat="1" applyFont="1" applyFill="1" applyBorder="1" applyAlignment="1">
      <alignment horizontal="right"/>
    </xf>
    <xf numFmtId="164" fontId="3" fillId="4" borderId="7" xfId="0" applyNumberFormat="1" applyFont="1" applyFill="1" applyBorder="1" applyAlignment="1">
      <alignment/>
    </xf>
    <xf numFmtId="0" fontId="3" fillId="5" borderId="7" xfId="0" applyFont="1" applyFill="1" applyBorder="1" applyAlignment="1">
      <alignment/>
    </xf>
    <xf numFmtId="164" fontId="3" fillId="5" borderId="7" xfId="0" applyNumberFormat="1" applyFont="1" applyFill="1" applyBorder="1" applyAlignment="1">
      <alignment horizontal="right"/>
    </xf>
    <xf numFmtId="164" fontId="3" fillId="5" borderId="7" xfId="0" applyNumberFormat="1" applyFont="1" applyFill="1" applyBorder="1" applyAlignment="1">
      <alignment/>
    </xf>
    <xf numFmtId="43" fontId="3" fillId="5" borderId="7" xfId="0" applyNumberFormat="1" applyFont="1" applyFill="1" applyBorder="1" applyAlignment="1">
      <alignment horizontal="right"/>
    </xf>
    <xf numFmtId="171" fontId="3" fillId="5" borderId="7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170" fontId="0" fillId="5" borderId="0" xfId="0" applyNumberFormat="1" applyFill="1" applyAlignment="1">
      <alignment/>
    </xf>
    <xf numFmtId="0" fontId="11" fillId="5" borderId="7" xfId="0" applyFont="1" applyFill="1" applyBorder="1" applyAlignment="1">
      <alignment/>
    </xf>
    <xf numFmtId="164" fontId="11" fillId="5" borderId="7" xfId="0" applyNumberFormat="1" applyFont="1" applyFill="1" applyBorder="1" applyAlignment="1">
      <alignment horizontal="right"/>
    </xf>
    <xf numFmtId="164" fontId="11" fillId="5" borderId="7" xfId="0" applyNumberFormat="1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4" borderId="1" xfId="0" applyFont="1" applyFill="1" applyBorder="1" applyAlignment="1">
      <alignment horizontal="right"/>
    </xf>
    <xf numFmtId="170" fontId="3" fillId="4" borderId="1" xfId="0" applyNumberFormat="1" applyFont="1" applyFill="1" applyBorder="1" applyAlignment="1">
      <alignment/>
    </xf>
    <xf numFmtId="170" fontId="0" fillId="4" borderId="1" xfId="0" applyNumberForma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11" fillId="4" borderId="3" xfId="25" applyFont="1" applyFill="1" applyBorder="1" applyAlignment="1">
      <alignment horizontal="center"/>
      <protection/>
    </xf>
    <xf numFmtId="0" fontId="26" fillId="7" borderId="0" xfId="25" applyFont="1" applyFill="1" applyAlignment="1">
      <alignment horizontal="left" vertical="center"/>
      <protection/>
    </xf>
    <xf numFmtId="0" fontId="11" fillId="0" borderId="7" xfId="25" applyFont="1" applyBorder="1" applyAlignment="1">
      <alignment horizontal="left"/>
      <protection/>
    </xf>
    <xf numFmtId="0" fontId="10" fillId="4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 quotePrefix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 quotePrefix="1">
      <alignment horizontal="right"/>
    </xf>
    <xf numFmtId="3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6" fillId="0" borderId="13" xfId="26" applyFont="1" applyFill="1" applyBorder="1" applyAlignment="1">
      <alignment wrapText="1"/>
      <protection/>
    </xf>
    <xf numFmtId="0" fontId="6" fillId="0" borderId="14" xfId="26" applyFont="1" applyFill="1" applyBorder="1" applyAlignment="1">
      <alignment wrapText="1"/>
      <protection/>
    </xf>
    <xf numFmtId="0" fontId="6" fillId="0" borderId="15" xfId="26" applyFont="1" applyFill="1" applyBorder="1" applyAlignment="1">
      <alignment wrapText="1"/>
      <protection/>
    </xf>
    <xf numFmtId="0" fontId="6" fillId="6" borderId="16" xfId="26" applyFont="1" applyFill="1" applyBorder="1" applyAlignment="1">
      <alignment horizontal="center" wrapText="1"/>
      <protection/>
    </xf>
    <xf numFmtId="0" fontId="6" fillId="6" borderId="16" xfId="26" applyFont="1" applyFill="1" applyBorder="1" applyAlignment="1">
      <alignment horizontal="right" wrapText="1"/>
      <protection/>
    </xf>
    <xf numFmtId="0" fontId="6" fillId="6" borderId="17" xfId="26" applyFont="1" applyFill="1" applyBorder="1" applyAlignment="1">
      <alignment horizontal="right" wrapText="1"/>
      <protection/>
    </xf>
    <xf numFmtId="0" fontId="6" fillId="6" borderId="18" xfId="26" applyFont="1" applyFill="1" applyBorder="1" applyAlignment="1">
      <alignment horizontal="right" wrapText="1"/>
      <protection/>
    </xf>
    <xf numFmtId="0" fontId="6" fillId="0" borderId="3" xfId="26" applyFont="1" applyFill="1" applyBorder="1" applyAlignment="1">
      <alignment wrapText="1"/>
      <protection/>
    </xf>
    <xf numFmtId="3" fontId="6" fillId="0" borderId="3" xfId="26" applyNumberFormat="1" applyFont="1" applyFill="1" applyBorder="1" applyAlignment="1">
      <alignment horizontal="right" wrapText="1"/>
      <protection/>
    </xf>
    <xf numFmtId="0" fontId="6" fillId="8" borderId="3" xfId="26" applyFont="1" applyFill="1" applyBorder="1" applyAlignment="1">
      <alignment wrapText="1"/>
      <protection/>
    </xf>
    <xf numFmtId="3" fontId="6" fillId="8" borderId="3" xfId="26" applyNumberFormat="1" applyFont="1" applyFill="1" applyBorder="1" applyAlignment="1">
      <alignment horizontal="right" wrapText="1"/>
      <protection/>
    </xf>
    <xf numFmtId="3" fontId="0" fillId="0" borderId="3" xfId="0" applyNumberFormat="1" applyBorder="1" applyAlignment="1">
      <alignment/>
    </xf>
    <xf numFmtId="0" fontId="6" fillId="9" borderId="3" xfId="26" applyFont="1" applyFill="1" applyBorder="1" applyAlignment="1">
      <alignment wrapText="1"/>
      <protection/>
    </xf>
    <xf numFmtId="3" fontId="0" fillId="4" borderId="3" xfId="0" applyNumberFormat="1" applyFill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0" xfId="27" applyNumberFormat="1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164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 wrapText="1"/>
    </xf>
    <xf numFmtId="164" fontId="2" fillId="0" borderId="11" xfId="0" applyNumberFormat="1" applyFont="1" applyBorder="1" applyAlignment="1" quotePrefix="1">
      <alignment horizontal="right"/>
    </xf>
    <xf numFmtId="165" fontId="2" fillId="0" borderId="11" xfId="0" applyNumberFormat="1" applyFont="1" applyBorder="1" applyAlignment="1" quotePrefix="1">
      <alignment horizontal="right" wrapText="1"/>
    </xf>
    <xf numFmtId="164" fontId="2" fillId="0" borderId="11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 wrapText="1"/>
    </xf>
    <xf numFmtId="164" fontId="2" fillId="0" borderId="12" xfId="0" applyNumberFormat="1" applyFont="1" applyBorder="1" applyAlignment="1">
      <alignment/>
    </xf>
    <xf numFmtId="165" fontId="2" fillId="0" borderId="12" xfId="0" applyNumberFormat="1" applyFont="1" applyBorder="1" applyAlignment="1">
      <alignment horizontal="right" wrapText="1"/>
    </xf>
    <xf numFmtId="164" fontId="2" fillId="0" borderId="12" xfId="0" applyNumberFormat="1" applyFont="1" applyBorder="1" applyAlignment="1" quotePrefix="1">
      <alignment horizontal="right"/>
    </xf>
    <xf numFmtId="165" fontId="2" fillId="0" borderId="12" xfId="0" applyNumberFormat="1" applyFont="1" applyBorder="1" applyAlignment="1">
      <alignment wrapText="1"/>
    </xf>
    <xf numFmtId="10" fontId="2" fillId="0" borderId="10" xfId="27" applyNumberFormat="1" applyFont="1" applyBorder="1" applyAlignment="1">
      <alignment/>
    </xf>
    <xf numFmtId="0" fontId="2" fillId="0" borderId="10" xfId="0" applyFont="1" applyBorder="1" applyAlignment="1" quotePrefix="1">
      <alignment horizontal="right"/>
    </xf>
    <xf numFmtId="10" fontId="2" fillId="0" borderId="10" xfId="0" applyNumberFormat="1" applyFont="1" applyBorder="1" applyAlignment="1">
      <alignment/>
    </xf>
    <xf numFmtId="10" fontId="2" fillId="0" borderId="11" xfId="27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10" fontId="2" fillId="0" borderId="12" xfId="27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170" fontId="11" fillId="5" borderId="7" xfId="0" applyNumberFormat="1" applyFont="1" applyFill="1" applyBorder="1" applyAlignment="1">
      <alignment/>
    </xf>
  </cellXfs>
  <cellStyles count="17">
    <cellStyle name="Normal" xfId="0"/>
    <cellStyle name="BottomTotalRow1" xfId="15"/>
    <cellStyle name="CollegeHeader1" xfId="16"/>
    <cellStyle name="Comma" xfId="17"/>
    <cellStyle name="Comma [0]" xfId="18"/>
    <cellStyle name="Currency" xfId="19"/>
    <cellStyle name="Currency [0]" xfId="20"/>
    <cellStyle name="FirstTableHeader" xfId="21"/>
    <cellStyle name="Followed Hyperlink" xfId="22"/>
    <cellStyle name="Hyperlink" xfId="23"/>
    <cellStyle name="Normal_Copy of Fall09_Enrollment_15th" xfId="24"/>
    <cellStyle name="Normal_offcampus" xfId="25"/>
    <cellStyle name="Normal_Sheet2" xfId="26"/>
    <cellStyle name="Percent" xfId="27"/>
    <cellStyle name="SecondHeader1" xfId="28"/>
    <cellStyle name="StandardNumberRow1" xfId="29"/>
    <cellStyle name="StandardRowHeader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9"/>
      <rgbColor rgb="008AAAA3"/>
      <rgbColor rgb="00E9E3DC"/>
      <rgbColor rgb="00E57C11"/>
      <rgbColor rgb="00F5EDDF"/>
      <rgbColor rgb="00CAD8D5"/>
      <rgbColor rgb="00E2D1BF"/>
      <rgbColor rgb="003C7165"/>
      <rgbColor rgb="00AF987D"/>
      <rgbColor rgb="00AB5B0C"/>
      <rgbColor rgb="00DCBE8A"/>
      <rgbColor rgb="00E4DAAD"/>
      <rgbColor rgb="00955616"/>
      <rgbColor rgb="00DCD6CE"/>
      <rgbColor rgb="007D674B"/>
      <rgbColor rgb="00FF0000"/>
      <rgbColor rgb="0000FF00"/>
      <rgbColor rgb="000000FF"/>
      <rgbColor rgb="00FFFF00"/>
      <rgbColor rgb="0000FFFF"/>
      <rgbColor rgb="00FF00FF"/>
      <rgbColor rgb="009FACAA"/>
      <rgbColor rgb="00EED7B4"/>
      <rgbColor rgb="00000000"/>
      <rgbColor rgb="005F5F5F"/>
      <rgbColor rgb="00808080"/>
      <rgbColor rgb="00969696"/>
      <rgbColor rgb="00B8B8B8"/>
      <rgbColor rgb="00DDDDDD"/>
      <rgbColor rgb="00EEEEEE"/>
      <rgbColor rgb="00FFFFFF"/>
      <rgbColor rgb="00F8DBBE"/>
      <rgbColor rgb="00F2EAE2"/>
      <rgbColor rgb="00F5F2EF"/>
      <rgbColor rgb="00FAF7F0"/>
      <rgbColor rgb="00FCEFE1"/>
      <rgbColor rgb="00E7EDEC"/>
      <rgbColor rgb="00FAF8EF"/>
      <rgbColor rgb="00E9EBE5"/>
      <rgbColor rgb="00EFB070"/>
      <rgbColor rgb="00BF9A73"/>
      <rgbColor rgb="00EAD8B9"/>
      <rgbColor rgb="00CED4C6"/>
      <rgbColor rgb="0094A182"/>
      <rgbColor rgb="004D632F"/>
      <rgbColor rgb="00D5C37A"/>
      <rgbColor rgb="00ADA18F"/>
      <rgbColor rgb="006F3F10"/>
      <rgbColor rgb="00CCBFAE"/>
      <rgbColor rgb="0083725E"/>
      <rgbColor rgb="00A58F67"/>
      <rgbColor rgb="00394A23"/>
      <rgbColor rgb="00F4EFDB"/>
      <rgbColor rgb="009F915B"/>
      <rgbColor rgb="005D4C3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76200</xdr:rowOff>
    </xdr:from>
    <xdr:to>
      <xdr:col>3</xdr:col>
      <xdr:colOff>409575</xdr:colOff>
      <xdr:row>14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61975"/>
          <a:ext cx="1952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16</xdr:row>
      <xdr:rowOff>133350</xdr:rowOff>
    </xdr:from>
    <xdr:to>
      <xdr:col>10</xdr:col>
      <xdr:colOff>400050</xdr:colOff>
      <xdr:row>19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" y="2914650"/>
          <a:ext cx="6362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Fall 2009 Final Enrollment Report </a:t>
          </a:r>
        </a:p>
      </xdr:txBody>
    </xdr:sp>
    <xdr:clientData/>
  </xdr:twoCellAnchor>
  <xdr:twoCellAnchor>
    <xdr:from>
      <xdr:col>0</xdr:col>
      <xdr:colOff>219075</xdr:colOff>
      <xdr:row>19</xdr:row>
      <xdr:rowOff>123825</xdr:rowOff>
    </xdr:from>
    <xdr:to>
      <xdr:col>7</xdr:col>
      <xdr:colOff>371475</xdr:colOff>
      <xdr:row>28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9075" y="3390900"/>
          <a:ext cx="44196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Institutional Research &amp; Analysis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 State University
2300 Euclid Ave. AC 220
Cleveland, OH 44115
216.687.4700 (Phone)
216.687.5372 (Fax)
www.csuohio.edu/iraa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33</xdr:row>
      <xdr:rowOff>95250</xdr:rowOff>
    </xdr:from>
    <xdr:to>
      <xdr:col>2</xdr:col>
      <xdr:colOff>276225</xdr:colOff>
      <xdr:row>36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72150"/>
          <a:ext cx="3019425" cy="447675"/>
        </a:xfrm>
        <a:prstGeom prst="rect">
          <a:avLst/>
        </a:prstGeom>
        <a:solidFill>
          <a:srgbClr val="EFECE9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376039\Desktop\Spring%202008Enroll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llege Level and Attendance"/>
      <sheetName val="Race and Gender by College"/>
      <sheetName val="SummStuSCHbyCrseLvl"/>
      <sheetName val="Registered Hours Attempted"/>
      <sheetName val="NON-MAIN CAMPUS"/>
      <sheetName val="Table_Business"/>
      <sheetName val="Table_CLASS"/>
      <sheetName val="Table_Education"/>
      <sheetName val="Table_Engineering"/>
      <sheetName val="Table_Science"/>
      <sheetName val="Table_Urban Affairs"/>
      <sheetName val="Table_Law"/>
      <sheetName val="Table_Undergraduate Studies"/>
      <sheetName val="Table_Graduate Studies"/>
      <sheetName val="Table_Other"/>
      <sheetName val="Table_Honors"/>
      <sheetName val="Tot_Business"/>
      <sheetName val="Tot_CLASS"/>
      <sheetName val="Tot_Education"/>
      <sheetName val="Tot_Engineerin"/>
      <sheetName val="Tot_Science"/>
      <sheetName val="Tot_Urban Affa"/>
      <sheetName val="Tot_Law"/>
      <sheetName val="Tot_Undergradu"/>
      <sheetName val="Tot_Graduate S"/>
      <sheetName val="Tot_Other"/>
      <sheetName val="Tot_Honors"/>
      <sheetName val="Summary SCH by MTG"/>
      <sheetName val="MTG_Business"/>
      <sheetName val="MTG_CLASS"/>
      <sheetName val="MTG_Education"/>
      <sheetName val="MTG_Engineerin"/>
      <sheetName val="MTG_Science"/>
      <sheetName val="MTG_Urban Affa"/>
      <sheetName val="MTG_Law"/>
      <sheetName val="MTG_Undergradu"/>
      <sheetName val="MTG_Graduate S"/>
      <sheetName val="MTG_Other"/>
      <sheetName val="MTG_Honors"/>
      <sheetName val="Sheet7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tabColor indexed="16"/>
    <pageSetUpPr fitToPage="1"/>
  </sheetPr>
  <dimension ref="B7:C31"/>
  <sheetViews>
    <sheetView showGridLines="0" tabSelected="1" workbookViewId="0" topLeftCell="A1">
      <selection activeCell="B52" sqref="B52"/>
    </sheetView>
  </sheetViews>
  <sheetFormatPr defaultColWidth="9.00390625" defaultRowHeight="12.75"/>
  <cols>
    <col min="1" max="8" width="8.00390625" style="26" customWidth="1"/>
    <col min="9" max="9" width="10.25390625" style="26" customWidth="1"/>
    <col min="10" max="16384" width="8.00390625" style="26" customWidth="1"/>
  </cols>
  <sheetData>
    <row r="4" ht="12.75"/>
    <row r="5" ht="12.75"/>
    <row r="6" ht="12.75"/>
    <row r="7" ht="27.75">
      <c r="C7" s="25"/>
    </row>
    <row r="8" ht="12.75"/>
    <row r="9" ht="12.75"/>
    <row r="10" ht="12.75"/>
    <row r="11" ht="12.75"/>
    <row r="12" ht="12.75"/>
    <row r="13" ht="12.75"/>
    <row r="14" ht="12.75"/>
    <row r="15" ht="12.75"/>
    <row r="31" ht="12.75">
      <c r="B31" s="27"/>
    </row>
  </sheetData>
  <printOptions horizontalCentered="1"/>
  <pageMargins left="0.75" right="0.75" top="1.75" bottom="1" header="0.5" footer="0.5"/>
  <pageSetup fitToHeight="1" fitToWidth="1" horizontalDpi="600" verticalDpi="600" orientation="portrait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showGridLines="0" zoomScale="75" zoomScaleNormal="75" workbookViewId="0" topLeftCell="A1">
      <selection activeCell="T13" sqref="T13"/>
    </sheetView>
  </sheetViews>
  <sheetFormatPr defaultColWidth="9.00390625" defaultRowHeight="12.75"/>
  <cols>
    <col min="1" max="1" width="2.00390625" style="0" customWidth="1"/>
    <col min="2" max="2" width="19.125" style="0" bestFit="1" customWidth="1"/>
    <col min="3" max="3" width="20.625" style="0" bestFit="1" customWidth="1"/>
    <col min="4" max="4" width="4.625" style="0" bestFit="1" customWidth="1"/>
    <col min="5" max="10" width="11.625" style="0" customWidth="1"/>
  </cols>
  <sheetData>
    <row r="1" spans="2:10" ht="12">
      <c r="B1" s="96" t="s">
        <v>48</v>
      </c>
      <c r="C1" s="96"/>
      <c r="D1" s="96"/>
      <c r="E1" s="96"/>
      <c r="F1" s="96"/>
      <c r="G1" s="96"/>
      <c r="H1" s="96"/>
      <c r="I1" s="96"/>
      <c r="J1" s="96"/>
    </row>
    <row r="2" spans="2:10" ht="12">
      <c r="B2" s="96"/>
      <c r="C2" s="96"/>
      <c r="D2" s="96"/>
      <c r="E2" s="96"/>
      <c r="F2" s="96"/>
      <c r="G2" s="96"/>
      <c r="H2" s="96"/>
      <c r="I2" s="96"/>
      <c r="J2" s="96"/>
    </row>
    <row r="3" ht="15.75">
      <c r="B3" s="13" t="s">
        <v>241</v>
      </c>
    </row>
    <row r="4" spans="2:10" ht="15.75">
      <c r="B4" s="64"/>
      <c r="C4" s="64"/>
      <c r="D4" s="64"/>
      <c r="E4" s="95" t="s">
        <v>50</v>
      </c>
      <c r="F4" s="95"/>
      <c r="G4" s="95"/>
      <c r="H4" s="95" t="s">
        <v>51</v>
      </c>
      <c r="I4" s="95"/>
      <c r="J4" s="95"/>
    </row>
    <row r="5" spans="2:10" ht="15.75">
      <c r="B5" s="64" t="s">
        <v>52</v>
      </c>
      <c r="C5" s="64" t="s">
        <v>53</v>
      </c>
      <c r="D5" s="64" t="s">
        <v>54</v>
      </c>
      <c r="E5" s="65" t="s">
        <v>13</v>
      </c>
      <c r="F5" s="65" t="s">
        <v>55</v>
      </c>
      <c r="G5" s="65" t="s">
        <v>20</v>
      </c>
      <c r="H5" s="65" t="s">
        <v>13</v>
      </c>
      <c r="I5" s="65" t="s">
        <v>55</v>
      </c>
      <c r="J5" s="65" t="s">
        <v>20</v>
      </c>
    </row>
    <row r="6" spans="2:10" ht="25.5">
      <c r="B6" s="17" t="s">
        <v>242</v>
      </c>
      <c r="C6" s="18" t="s">
        <v>243</v>
      </c>
      <c r="D6" s="18" t="s">
        <v>244</v>
      </c>
      <c r="E6" s="19">
        <v>5176</v>
      </c>
      <c r="F6" s="19">
        <v>834</v>
      </c>
      <c r="G6" s="19">
        <v>6010</v>
      </c>
      <c r="H6" s="20">
        <f aca="true" t="shared" si="0" ref="H6:H24">E6/15</f>
        <v>345.06666666666666</v>
      </c>
      <c r="I6" s="20">
        <f aca="true" t="shared" si="1" ref="I6:I24">F6/15</f>
        <v>55.6</v>
      </c>
      <c r="J6" s="20">
        <f aca="true" t="shared" si="2" ref="J6:J24">G6/15</f>
        <v>400.6666666666667</v>
      </c>
    </row>
    <row r="7" spans="2:10" ht="12.75">
      <c r="B7" s="2"/>
      <c r="C7" s="2" t="s">
        <v>245</v>
      </c>
      <c r="D7" s="2" t="s">
        <v>246</v>
      </c>
      <c r="E7" s="11">
        <v>436</v>
      </c>
      <c r="F7" s="11">
        <v>37</v>
      </c>
      <c r="G7" s="11">
        <v>473</v>
      </c>
      <c r="H7" s="15">
        <f t="shared" si="0"/>
        <v>29.066666666666666</v>
      </c>
      <c r="I7" s="15">
        <f t="shared" si="1"/>
        <v>2.466666666666667</v>
      </c>
      <c r="J7" s="15">
        <f t="shared" si="2"/>
        <v>31.533333333333335</v>
      </c>
    </row>
    <row r="8" spans="2:10" ht="12.75">
      <c r="B8" s="2"/>
      <c r="C8" s="2" t="s">
        <v>247</v>
      </c>
      <c r="D8" s="2" t="s">
        <v>248</v>
      </c>
      <c r="E8" s="11">
        <v>1038</v>
      </c>
      <c r="F8" s="11">
        <v>0</v>
      </c>
      <c r="G8" s="11">
        <v>1038</v>
      </c>
      <c r="H8" s="15">
        <f t="shared" si="0"/>
        <v>69.2</v>
      </c>
      <c r="I8" s="15">
        <f t="shared" si="1"/>
        <v>0</v>
      </c>
      <c r="J8" s="15">
        <f t="shared" si="2"/>
        <v>69.2</v>
      </c>
    </row>
    <row r="9" spans="2:10" s="4" customFormat="1" ht="12.75">
      <c r="B9" s="84"/>
      <c r="C9" s="84" t="s">
        <v>20</v>
      </c>
      <c r="D9" s="84"/>
      <c r="E9" s="85">
        <f>SUM(E6:E8)</f>
        <v>6650</v>
      </c>
      <c r="F9" s="85">
        <f>SUM(F6:F8)</f>
        <v>871</v>
      </c>
      <c r="G9" s="85">
        <f>SUM(G6:G8)</f>
        <v>7521</v>
      </c>
      <c r="H9" s="86">
        <f t="shared" si="0"/>
        <v>443.3333333333333</v>
      </c>
      <c r="I9" s="86">
        <f t="shared" si="1"/>
        <v>58.06666666666667</v>
      </c>
      <c r="J9" s="86">
        <f t="shared" si="2"/>
        <v>501.4</v>
      </c>
    </row>
    <row r="10" spans="2:10" ht="12.75">
      <c r="B10" s="2" t="s">
        <v>249</v>
      </c>
      <c r="C10" s="2" t="s">
        <v>249</v>
      </c>
      <c r="D10" s="2" t="s">
        <v>250</v>
      </c>
      <c r="E10" s="11">
        <v>4550</v>
      </c>
      <c r="F10" s="11">
        <v>754</v>
      </c>
      <c r="G10" s="11">
        <v>5304</v>
      </c>
      <c r="H10" s="15">
        <f t="shared" si="0"/>
        <v>303.3333333333333</v>
      </c>
      <c r="I10" s="15">
        <f t="shared" si="1"/>
        <v>50.266666666666666</v>
      </c>
      <c r="J10" s="15">
        <f t="shared" si="2"/>
        <v>353.6</v>
      </c>
    </row>
    <row r="11" spans="2:10" s="4" customFormat="1" ht="12.75">
      <c r="B11" s="84"/>
      <c r="C11" s="84" t="s">
        <v>20</v>
      </c>
      <c r="D11" s="84"/>
      <c r="E11" s="85">
        <f>SUM(E10)</f>
        <v>4550</v>
      </c>
      <c r="F11" s="85">
        <f>SUM(F10)</f>
        <v>754</v>
      </c>
      <c r="G11" s="85">
        <f>SUM(G10)</f>
        <v>5304</v>
      </c>
      <c r="H11" s="86">
        <f t="shared" si="0"/>
        <v>303.3333333333333</v>
      </c>
      <c r="I11" s="86">
        <f t="shared" si="1"/>
        <v>50.266666666666666</v>
      </c>
      <c r="J11" s="86">
        <f t="shared" si="2"/>
        <v>353.6</v>
      </c>
    </row>
    <row r="12" spans="2:10" ht="12.75">
      <c r="B12" s="2" t="s">
        <v>251</v>
      </c>
      <c r="C12" s="2" t="s">
        <v>252</v>
      </c>
      <c r="D12" s="2" t="s">
        <v>253</v>
      </c>
      <c r="E12" s="11">
        <v>0</v>
      </c>
      <c r="F12" s="11">
        <v>800</v>
      </c>
      <c r="G12" s="11">
        <v>800</v>
      </c>
      <c r="H12" s="15">
        <f t="shared" si="0"/>
        <v>0</v>
      </c>
      <c r="I12" s="15">
        <f t="shared" si="1"/>
        <v>53.333333333333336</v>
      </c>
      <c r="J12" s="15">
        <f t="shared" si="2"/>
        <v>53.333333333333336</v>
      </c>
    </row>
    <row r="13" spans="2:10" ht="12.75">
      <c r="B13" s="2"/>
      <c r="C13" s="2" t="s">
        <v>254</v>
      </c>
      <c r="D13" s="2" t="s">
        <v>255</v>
      </c>
      <c r="E13" s="11">
        <v>2675</v>
      </c>
      <c r="F13" s="11">
        <v>1403</v>
      </c>
      <c r="G13" s="11">
        <v>4078</v>
      </c>
      <c r="H13" s="15">
        <f t="shared" si="0"/>
        <v>178.33333333333334</v>
      </c>
      <c r="I13" s="15">
        <f t="shared" si="1"/>
        <v>93.53333333333333</v>
      </c>
      <c r="J13" s="15">
        <f t="shared" si="2"/>
        <v>271.8666666666667</v>
      </c>
    </row>
    <row r="14" spans="2:10" ht="12.75">
      <c r="B14" s="2"/>
      <c r="C14" s="2" t="s">
        <v>256</v>
      </c>
      <c r="D14" s="2" t="s">
        <v>257</v>
      </c>
      <c r="E14" s="11">
        <v>1799</v>
      </c>
      <c r="F14" s="11">
        <v>576</v>
      </c>
      <c r="G14" s="11">
        <v>2375</v>
      </c>
      <c r="H14" s="15">
        <f t="shared" si="0"/>
        <v>119.93333333333334</v>
      </c>
      <c r="I14" s="15">
        <f t="shared" si="1"/>
        <v>38.4</v>
      </c>
      <c r="J14" s="15">
        <f t="shared" si="2"/>
        <v>158.33333333333334</v>
      </c>
    </row>
    <row r="15" spans="2:10" s="4" customFormat="1" ht="12.75">
      <c r="B15" s="84"/>
      <c r="C15" s="84" t="s">
        <v>20</v>
      </c>
      <c r="D15" s="84"/>
      <c r="E15" s="85">
        <f>SUM(E12:E14)</f>
        <v>4474</v>
      </c>
      <c r="F15" s="85">
        <f>SUM(F12:F14)</f>
        <v>2779</v>
      </c>
      <c r="G15" s="85">
        <f>SUM(G12:G14)</f>
        <v>7253</v>
      </c>
      <c r="H15" s="86">
        <f t="shared" si="0"/>
        <v>298.26666666666665</v>
      </c>
      <c r="I15" s="86">
        <f t="shared" si="1"/>
        <v>185.26666666666668</v>
      </c>
      <c r="J15" s="86">
        <f t="shared" si="2"/>
        <v>483.53333333333336</v>
      </c>
    </row>
    <row r="16" spans="2:10" ht="12.75">
      <c r="B16" s="2" t="s">
        <v>258</v>
      </c>
      <c r="C16" s="2" t="s">
        <v>258</v>
      </c>
      <c r="D16" s="2" t="s">
        <v>259</v>
      </c>
      <c r="E16" s="11">
        <v>11267</v>
      </c>
      <c r="F16" s="11">
        <v>245</v>
      </c>
      <c r="G16" s="11">
        <v>11512</v>
      </c>
      <c r="H16" s="15">
        <f t="shared" si="0"/>
        <v>751.1333333333333</v>
      </c>
      <c r="I16" s="15">
        <f t="shared" si="1"/>
        <v>16.333333333333332</v>
      </c>
      <c r="J16" s="15">
        <f t="shared" si="2"/>
        <v>767.4666666666667</v>
      </c>
    </row>
    <row r="17" spans="2:10" s="4" customFormat="1" ht="12.75">
      <c r="B17" s="84"/>
      <c r="C17" s="84" t="s">
        <v>20</v>
      </c>
      <c r="D17" s="84"/>
      <c r="E17" s="85">
        <f>SUM(E16)</f>
        <v>11267</v>
      </c>
      <c r="F17" s="85">
        <f>SUM(F16)</f>
        <v>245</v>
      </c>
      <c r="G17" s="85">
        <f>SUM(G16)</f>
        <v>11512</v>
      </c>
      <c r="H17" s="86">
        <f t="shared" si="0"/>
        <v>751.1333333333333</v>
      </c>
      <c r="I17" s="86">
        <f t="shared" si="1"/>
        <v>16.333333333333332</v>
      </c>
      <c r="J17" s="86">
        <f t="shared" si="2"/>
        <v>767.4666666666667</v>
      </c>
    </row>
    <row r="18" spans="2:10" ht="12.75">
      <c r="B18" s="2" t="s">
        <v>260</v>
      </c>
      <c r="C18" s="2" t="s">
        <v>260</v>
      </c>
      <c r="D18" s="2" t="s">
        <v>261</v>
      </c>
      <c r="E18" s="11">
        <v>2668</v>
      </c>
      <c r="F18" s="11">
        <v>127</v>
      </c>
      <c r="G18" s="11">
        <v>2795</v>
      </c>
      <c r="H18" s="15">
        <f t="shared" si="0"/>
        <v>177.86666666666667</v>
      </c>
      <c r="I18" s="15">
        <f t="shared" si="1"/>
        <v>8.466666666666667</v>
      </c>
      <c r="J18" s="15">
        <f t="shared" si="2"/>
        <v>186.33333333333334</v>
      </c>
    </row>
    <row r="19" spans="2:10" s="4" customFormat="1" ht="12.75">
      <c r="B19" s="84"/>
      <c r="C19" s="84" t="s">
        <v>20</v>
      </c>
      <c r="D19" s="84"/>
      <c r="E19" s="85">
        <f>SUM(E18)</f>
        <v>2668</v>
      </c>
      <c r="F19" s="85">
        <f>SUM(F18)</f>
        <v>127</v>
      </c>
      <c r="G19" s="85">
        <f>SUM(G18)</f>
        <v>2795</v>
      </c>
      <c r="H19" s="86">
        <f t="shared" si="0"/>
        <v>177.86666666666667</v>
      </c>
      <c r="I19" s="86">
        <f t="shared" si="1"/>
        <v>8.466666666666667</v>
      </c>
      <c r="J19" s="86">
        <f t="shared" si="2"/>
        <v>186.33333333333334</v>
      </c>
    </row>
    <row r="20" spans="2:10" ht="12.75">
      <c r="B20" s="2" t="s">
        <v>262</v>
      </c>
      <c r="C20" s="2" t="s">
        <v>262</v>
      </c>
      <c r="D20" s="2" t="s">
        <v>263</v>
      </c>
      <c r="E20" s="11">
        <v>7228</v>
      </c>
      <c r="F20" s="11">
        <v>1309</v>
      </c>
      <c r="G20" s="11">
        <v>8537</v>
      </c>
      <c r="H20" s="15">
        <f t="shared" si="0"/>
        <v>481.8666666666667</v>
      </c>
      <c r="I20" s="15">
        <f t="shared" si="1"/>
        <v>87.26666666666667</v>
      </c>
      <c r="J20" s="15">
        <f t="shared" si="2"/>
        <v>569.1333333333333</v>
      </c>
    </row>
    <row r="21" spans="2:10" s="4" customFormat="1" ht="12.75">
      <c r="B21" s="84"/>
      <c r="C21" s="84" t="s">
        <v>20</v>
      </c>
      <c r="D21" s="84"/>
      <c r="E21" s="85">
        <f>SUM(E20)</f>
        <v>7228</v>
      </c>
      <c r="F21" s="85">
        <f>SUM(F20)</f>
        <v>1309</v>
      </c>
      <c r="G21" s="85">
        <f>SUM(G20)</f>
        <v>8537</v>
      </c>
      <c r="H21" s="86">
        <f t="shared" si="0"/>
        <v>481.8666666666667</v>
      </c>
      <c r="I21" s="86">
        <f t="shared" si="1"/>
        <v>87.26666666666667</v>
      </c>
      <c r="J21" s="86">
        <f t="shared" si="2"/>
        <v>569.1333333333333</v>
      </c>
    </row>
    <row r="22" spans="2:10" ht="12.75">
      <c r="B22" s="2" t="s">
        <v>264</v>
      </c>
      <c r="C22" s="2" t="s">
        <v>258</v>
      </c>
      <c r="D22" s="2" t="s">
        <v>259</v>
      </c>
      <c r="E22" s="11">
        <v>2424</v>
      </c>
      <c r="F22" s="11">
        <v>0</v>
      </c>
      <c r="G22" s="11">
        <v>2424</v>
      </c>
      <c r="H22" s="15">
        <f t="shared" si="0"/>
        <v>161.6</v>
      </c>
      <c r="I22" s="15">
        <f t="shared" si="1"/>
        <v>0</v>
      </c>
      <c r="J22" s="15">
        <f t="shared" si="2"/>
        <v>161.6</v>
      </c>
    </row>
    <row r="23" spans="2:10" s="4" customFormat="1" ht="12.75">
      <c r="B23" s="84"/>
      <c r="C23" s="84" t="s">
        <v>20</v>
      </c>
      <c r="D23" s="84"/>
      <c r="E23" s="85">
        <f>SUM(E22)</f>
        <v>2424</v>
      </c>
      <c r="F23" s="85">
        <f>SUM(F22)</f>
        <v>0</v>
      </c>
      <c r="G23" s="85">
        <f>SUM(G22)</f>
        <v>2424</v>
      </c>
      <c r="H23" s="86">
        <f t="shared" si="0"/>
        <v>161.6</v>
      </c>
      <c r="I23" s="86">
        <f t="shared" si="1"/>
        <v>0</v>
      </c>
      <c r="J23" s="86">
        <f t="shared" si="2"/>
        <v>161.6</v>
      </c>
    </row>
    <row r="24" spans="2:10" ht="12.75">
      <c r="B24" s="55" t="s">
        <v>265</v>
      </c>
      <c r="C24" s="63"/>
      <c r="D24" s="63"/>
      <c r="E24" s="66">
        <f>SUM(E9,E11,E15,E17,E19,E21,E23)</f>
        <v>39261</v>
      </c>
      <c r="F24" s="66">
        <f>SUM(F9,F11,F15,F17,F19,F21,F23)</f>
        <v>6085</v>
      </c>
      <c r="G24" s="66">
        <f>SUM(G9,G11,G15,G17,G19,G21,G23)</f>
        <v>45346</v>
      </c>
      <c r="H24" s="67">
        <f t="shared" si="0"/>
        <v>2617.4</v>
      </c>
      <c r="I24" s="67">
        <f t="shared" si="1"/>
        <v>405.6666666666667</v>
      </c>
      <c r="J24" s="67">
        <f t="shared" si="2"/>
        <v>3023.0666666666666</v>
      </c>
    </row>
  </sheetData>
  <mergeCells count="3">
    <mergeCell ref="B1:J2"/>
    <mergeCell ref="E4:G4"/>
    <mergeCell ref="H4:J4"/>
  </mergeCells>
  <printOptions/>
  <pageMargins left="0.25" right="0.25" top="0.25" bottom="0.25" header="0.5" footer="0.5"/>
  <pageSetup fitToHeight="1" fitToWidth="1"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showGridLines="0" zoomScale="75" zoomScaleNormal="75" workbookViewId="0" topLeftCell="A1">
      <selection activeCell="P19" sqref="P19"/>
    </sheetView>
  </sheetViews>
  <sheetFormatPr defaultColWidth="9.00390625" defaultRowHeight="12.75"/>
  <cols>
    <col min="1" max="1" width="2.625" style="0" customWidth="1"/>
    <col min="2" max="2" width="24.25390625" style="0" bestFit="1" customWidth="1"/>
    <col min="3" max="3" width="40.75390625" style="0" bestFit="1" customWidth="1"/>
    <col min="4" max="4" width="4.625" style="0" bestFit="1" customWidth="1"/>
    <col min="5" max="5" width="11.75390625" style="0" bestFit="1" customWidth="1"/>
    <col min="6" max="6" width="11.25390625" style="0" bestFit="1" customWidth="1"/>
    <col min="7" max="7" width="11.00390625" style="0" bestFit="1" customWidth="1"/>
    <col min="8" max="8" width="11.625" style="0" bestFit="1" customWidth="1"/>
    <col min="9" max="9" width="11.125" style="0" bestFit="1" customWidth="1"/>
    <col min="10" max="10" width="6.00390625" style="0" bestFit="1" customWidth="1"/>
  </cols>
  <sheetData>
    <row r="1" spans="2:10" ht="12">
      <c r="B1" s="96" t="s">
        <v>48</v>
      </c>
      <c r="C1" s="96"/>
      <c r="D1" s="96"/>
      <c r="E1" s="96"/>
      <c r="F1" s="96"/>
      <c r="G1" s="96"/>
      <c r="H1" s="96"/>
      <c r="I1" s="96"/>
      <c r="J1" s="96"/>
    </row>
    <row r="2" spans="2:10" ht="12">
      <c r="B2" s="96"/>
      <c r="C2" s="96"/>
      <c r="D2" s="96"/>
      <c r="E2" s="96"/>
      <c r="F2" s="96"/>
      <c r="G2" s="96"/>
      <c r="H2" s="96"/>
      <c r="I2" s="96"/>
      <c r="J2" s="96"/>
    </row>
    <row r="3" ht="15.75">
      <c r="B3" s="13" t="s">
        <v>266</v>
      </c>
    </row>
    <row r="4" spans="2:10" ht="15.75">
      <c r="B4" s="64"/>
      <c r="C4" s="64"/>
      <c r="D4" s="64"/>
      <c r="E4" s="95" t="s">
        <v>50</v>
      </c>
      <c r="F4" s="95"/>
      <c r="G4" s="95"/>
      <c r="H4" s="95" t="s">
        <v>51</v>
      </c>
      <c r="I4" s="95"/>
      <c r="J4" s="95"/>
    </row>
    <row r="5" spans="2:10" ht="15.75">
      <c r="B5" s="64" t="s">
        <v>52</v>
      </c>
      <c r="C5" s="64" t="s">
        <v>53</v>
      </c>
      <c r="D5" s="64" t="s">
        <v>54</v>
      </c>
      <c r="E5" s="65" t="s">
        <v>13</v>
      </c>
      <c r="F5" s="65" t="s">
        <v>55</v>
      </c>
      <c r="G5" s="65" t="s">
        <v>20</v>
      </c>
      <c r="H5" s="65" t="s">
        <v>13</v>
      </c>
      <c r="I5" s="65" t="s">
        <v>55</v>
      </c>
      <c r="J5" s="65" t="s">
        <v>20</v>
      </c>
    </row>
    <row r="6" spans="2:10" ht="12.75">
      <c r="B6" s="21" t="s">
        <v>267</v>
      </c>
      <c r="C6" s="21" t="s">
        <v>268</v>
      </c>
      <c r="D6" s="21" t="s">
        <v>269</v>
      </c>
      <c r="E6" s="22">
        <v>200</v>
      </c>
      <c r="F6" s="22">
        <v>92</v>
      </c>
      <c r="G6" s="22">
        <v>292</v>
      </c>
      <c r="H6" s="22">
        <f aca="true" t="shared" si="0" ref="H6:H14">E6/15</f>
        <v>13.333333333333334</v>
      </c>
      <c r="I6" s="22">
        <f aca="true" t="shared" si="1" ref="I6:I14">F6/15</f>
        <v>6.133333333333334</v>
      </c>
      <c r="J6" s="22">
        <f aca="true" t="shared" si="2" ref="J6:J14">G6/15</f>
        <v>19.466666666666665</v>
      </c>
    </row>
    <row r="7" spans="2:10" ht="12.75">
      <c r="B7" s="21"/>
      <c r="C7" s="21" t="s">
        <v>270</v>
      </c>
      <c r="D7" s="21" t="s">
        <v>271</v>
      </c>
      <c r="E7" s="22">
        <v>200</v>
      </c>
      <c r="F7" s="22">
        <v>0</v>
      </c>
      <c r="G7" s="22">
        <v>200</v>
      </c>
      <c r="H7" s="22">
        <f t="shared" si="0"/>
        <v>13.333333333333334</v>
      </c>
      <c r="I7" s="22">
        <f t="shared" si="1"/>
        <v>0</v>
      </c>
      <c r="J7" s="22">
        <f t="shared" si="2"/>
        <v>13.333333333333334</v>
      </c>
    </row>
    <row r="8" spans="2:10" ht="12.75">
      <c r="B8" s="21"/>
      <c r="C8" s="21" t="s">
        <v>272</v>
      </c>
      <c r="D8" s="21" t="s">
        <v>273</v>
      </c>
      <c r="E8" s="22">
        <v>0</v>
      </c>
      <c r="F8" s="22">
        <v>392</v>
      </c>
      <c r="G8" s="22">
        <v>392</v>
      </c>
      <c r="H8" s="22">
        <f t="shared" si="0"/>
        <v>0</v>
      </c>
      <c r="I8" s="22">
        <f t="shared" si="1"/>
        <v>26.133333333333333</v>
      </c>
      <c r="J8" s="22">
        <f t="shared" si="2"/>
        <v>26.133333333333333</v>
      </c>
    </row>
    <row r="9" spans="2:10" ht="12.75">
      <c r="B9" s="21"/>
      <c r="C9" s="21" t="s">
        <v>274</v>
      </c>
      <c r="D9" s="21" t="s">
        <v>275</v>
      </c>
      <c r="E9" s="22">
        <v>0</v>
      </c>
      <c r="F9" s="22">
        <v>643</v>
      </c>
      <c r="G9" s="22">
        <v>643</v>
      </c>
      <c r="H9" s="22">
        <f t="shared" si="0"/>
        <v>0</v>
      </c>
      <c r="I9" s="22">
        <f t="shared" si="1"/>
        <v>42.86666666666667</v>
      </c>
      <c r="J9" s="22">
        <f t="shared" si="2"/>
        <v>42.86666666666667</v>
      </c>
    </row>
    <row r="10" spans="2:10" ht="12.75">
      <c r="B10" s="21"/>
      <c r="C10" s="21" t="s">
        <v>276</v>
      </c>
      <c r="D10" s="21" t="s">
        <v>277</v>
      </c>
      <c r="E10" s="22">
        <v>0</v>
      </c>
      <c r="F10" s="22">
        <v>1155</v>
      </c>
      <c r="G10" s="22">
        <v>1155</v>
      </c>
      <c r="H10" s="22">
        <f t="shared" si="0"/>
        <v>0</v>
      </c>
      <c r="I10" s="22">
        <f t="shared" si="1"/>
        <v>77</v>
      </c>
      <c r="J10" s="22">
        <f t="shared" si="2"/>
        <v>77</v>
      </c>
    </row>
    <row r="11" spans="2:10" ht="12.75">
      <c r="B11" s="21"/>
      <c r="C11" s="21" t="s">
        <v>278</v>
      </c>
      <c r="D11" s="21" t="s">
        <v>279</v>
      </c>
      <c r="E11" s="22">
        <v>68</v>
      </c>
      <c r="F11" s="22">
        <v>0</v>
      </c>
      <c r="G11" s="22">
        <v>68</v>
      </c>
      <c r="H11" s="22">
        <f t="shared" si="0"/>
        <v>4.533333333333333</v>
      </c>
      <c r="I11" s="22">
        <f t="shared" si="1"/>
        <v>0</v>
      </c>
      <c r="J11" s="22">
        <f t="shared" si="2"/>
        <v>4.533333333333333</v>
      </c>
    </row>
    <row r="12" spans="2:10" ht="12.75">
      <c r="B12" s="21"/>
      <c r="C12" s="21" t="s">
        <v>267</v>
      </c>
      <c r="D12" s="21" t="s">
        <v>280</v>
      </c>
      <c r="E12" s="22">
        <v>5988</v>
      </c>
      <c r="F12" s="22">
        <v>722</v>
      </c>
      <c r="G12" s="22">
        <v>6710</v>
      </c>
      <c r="H12" s="22">
        <f t="shared" si="0"/>
        <v>399.2</v>
      </c>
      <c r="I12" s="22">
        <f t="shared" si="1"/>
        <v>48.13333333333333</v>
      </c>
      <c r="J12" s="22">
        <f t="shared" si="2"/>
        <v>447.3333333333333</v>
      </c>
    </row>
    <row r="13" spans="2:10" s="4" customFormat="1" ht="12.75">
      <c r="B13" s="77"/>
      <c r="C13" s="77" t="s">
        <v>20</v>
      </c>
      <c r="D13" s="77"/>
      <c r="E13" s="78">
        <f>SUM(E6:E12)</f>
        <v>6456</v>
      </c>
      <c r="F13" s="78">
        <f>SUM(F6:F12)</f>
        <v>3004</v>
      </c>
      <c r="G13" s="78">
        <f>SUM(G6:G12)</f>
        <v>9460</v>
      </c>
      <c r="H13" s="77">
        <f t="shared" si="0"/>
        <v>430.4</v>
      </c>
      <c r="I13" s="79">
        <f t="shared" si="1"/>
        <v>200.26666666666668</v>
      </c>
      <c r="J13" s="79">
        <f t="shared" si="2"/>
        <v>630.6666666666666</v>
      </c>
    </row>
    <row r="14" spans="2:10" ht="12.75">
      <c r="B14" s="55" t="s">
        <v>281</v>
      </c>
      <c r="C14" s="55"/>
      <c r="D14" s="55"/>
      <c r="E14" s="71">
        <f>SUM(E13)</f>
        <v>6456</v>
      </c>
      <c r="F14" s="71">
        <f>SUM(F13)</f>
        <v>3004</v>
      </c>
      <c r="G14" s="71">
        <f>SUM(G13)</f>
        <v>9460</v>
      </c>
      <c r="H14" s="55">
        <f t="shared" si="0"/>
        <v>430.4</v>
      </c>
      <c r="I14" s="71">
        <f t="shared" si="1"/>
        <v>200.26666666666668</v>
      </c>
      <c r="J14" s="71">
        <f t="shared" si="2"/>
        <v>630.6666666666666</v>
      </c>
    </row>
    <row r="19" spans="2:10" ht="12">
      <c r="B19" s="96" t="s">
        <v>48</v>
      </c>
      <c r="C19" s="96"/>
      <c r="D19" s="96"/>
      <c r="E19" s="96"/>
      <c r="F19" s="96"/>
      <c r="G19" s="96"/>
      <c r="H19" s="96"/>
      <c r="I19" s="96"/>
      <c r="J19" s="96"/>
    </row>
    <row r="20" spans="2:10" ht="12">
      <c r="B20" s="96"/>
      <c r="C20" s="96"/>
      <c r="D20" s="96"/>
      <c r="E20" s="96"/>
      <c r="F20" s="96"/>
      <c r="G20" s="96"/>
      <c r="H20" s="96"/>
      <c r="I20" s="96"/>
      <c r="J20" s="96"/>
    </row>
    <row r="21" ht="15.75">
      <c r="B21" s="13" t="s">
        <v>282</v>
      </c>
    </row>
    <row r="22" spans="2:10" ht="15.75">
      <c r="B22" s="64"/>
      <c r="C22" s="64"/>
      <c r="D22" s="64"/>
      <c r="E22" s="95" t="s">
        <v>50</v>
      </c>
      <c r="F22" s="95"/>
      <c r="G22" s="95"/>
      <c r="H22" s="95" t="s">
        <v>51</v>
      </c>
      <c r="I22" s="95"/>
      <c r="J22" s="95"/>
    </row>
    <row r="23" spans="2:10" ht="15.75">
      <c r="B23" s="64" t="s">
        <v>52</v>
      </c>
      <c r="C23" s="64" t="s">
        <v>53</v>
      </c>
      <c r="D23" s="64" t="s">
        <v>54</v>
      </c>
      <c r="E23" s="65" t="s">
        <v>13</v>
      </c>
      <c r="F23" s="65" t="s">
        <v>55</v>
      </c>
      <c r="G23" s="65" t="s">
        <v>20</v>
      </c>
      <c r="H23" s="65" t="s">
        <v>13</v>
      </c>
      <c r="I23" s="65" t="s">
        <v>55</v>
      </c>
      <c r="J23" s="65" t="s">
        <v>20</v>
      </c>
    </row>
    <row r="24" spans="2:10" ht="12">
      <c r="B24" t="s">
        <v>5</v>
      </c>
      <c r="C24" t="s">
        <v>5</v>
      </c>
      <c r="D24" t="s">
        <v>283</v>
      </c>
      <c r="E24" s="23">
        <v>0</v>
      </c>
      <c r="F24" s="24">
        <v>8495.5</v>
      </c>
      <c r="G24" s="24">
        <v>8495.5</v>
      </c>
      <c r="H24" s="15">
        <f aca="true" t="shared" si="3" ref="H24:J26">E24/15</f>
        <v>0</v>
      </c>
      <c r="I24" s="15">
        <f t="shared" si="3"/>
        <v>566.3666666666667</v>
      </c>
      <c r="J24" s="15">
        <f t="shared" si="3"/>
        <v>566.3666666666667</v>
      </c>
    </row>
    <row r="25" spans="2:10" s="4" customFormat="1" ht="12.75">
      <c r="B25" s="77"/>
      <c r="C25" s="77" t="s">
        <v>20</v>
      </c>
      <c r="D25" s="77"/>
      <c r="E25" s="80">
        <v>0</v>
      </c>
      <c r="F25" s="81">
        <v>8495.5</v>
      </c>
      <c r="G25" s="81">
        <v>8495.5</v>
      </c>
      <c r="H25" s="79">
        <f t="shared" si="3"/>
        <v>0</v>
      </c>
      <c r="I25" s="79">
        <f t="shared" si="3"/>
        <v>566.3666666666667</v>
      </c>
      <c r="J25" s="79">
        <f t="shared" si="3"/>
        <v>566.3666666666667</v>
      </c>
    </row>
    <row r="26" spans="2:10" ht="12.75">
      <c r="B26" s="55" t="s">
        <v>284</v>
      </c>
      <c r="C26" s="55"/>
      <c r="D26" s="55"/>
      <c r="E26" s="72">
        <v>0</v>
      </c>
      <c r="F26" s="73">
        <v>8495.5</v>
      </c>
      <c r="G26" s="73">
        <v>8495.5</v>
      </c>
      <c r="H26" s="71">
        <f t="shared" si="3"/>
        <v>0</v>
      </c>
      <c r="I26" s="71">
        <f t="shared" si="3"/>
        <v>566.3666666666667</v>
      </c>
      <c r="J26" s="71">
        <f t="shared" si="3"/>
        <v>566.3666666666667</v>
      </c>
    </row>
    <row r="28" spans="2:10" ht="12">
      <c r="B28" s="96" t="s">
        <v>48</v>
      </c>
      <c r="C28" s="96"/>
      <c r="D28" s="96"/>
      <c r="E28" s="96"/>
      <c r="F28" s="96"/>
      <c r="G28" s="96"/>
      <c r="H28" s="96"/>
      <c r="I28" s="96"/>
      <c r="J28" s="96"/>
    </row>
    <row r="29" spans="2:10" ht="12">
      <c r="B29" s="96"/>
      <c r="C29" s="96"/>
      <c r="D29" s="96"/>
      <c r="E29" s="96"/>
      <c r="F29" s="96"/>
      <c r="G29" s="96"/>
      <c r="H29" s="96"/>
      <c r="I29" s="96"/>
      <c r="J29" s="96"/>
    </row>
    <row r="30" ht="15.75">
      <c r="B30" s="13" t="s">
        <v>9</v>
      </c>
    </row>
    <row r="31" spans="2:10" ht="15.75">
      <c r="B31" s="64"/>
      <c r="C31" s="64"/>
      <c r="D31" s="64"/>
      <c r="E31" s="95" t="s">
        <v>50</v>
      </c>
      <c r="F31" s="95"/>
      <c r="G31" s="95"/>
      <c r="H31" s="95" t="s">
        <v>51</v>
      </c>
      <c r="I31" s="95"/>
      <c r="J31" s="95"/>
    </row>
    <row r="32" spans="2:10" ht="15.75">
      <c r="B32" s="64" t="s">
        <v>52</v>
      </c>
      <c r="C32" s="64" t="s">
        <v>53</v>
      </c>
      <c r="D32" s="64" t="s">
        <v>54</v>
      </c>
      <c r="E32" s="65" t="s">
        <v>13</v>
      </c>
      <c r="F32" s="65" t="s">
        <v>55</v>
      </c>
      <c r="G32" s="65" t="s">
        <v>20</v>
      </c>
      <c r="H32" s="65" t="s">
        <v>13</v>
      </c>
      <c r="I32" s="65" t="s">
        <v>55</v>
      </c>
      <c r="J32" s="65" t="s">
        <v>20</v>
      </c>
    </row>
    <row r="33" spans="2:10" ht="12">
      <c r="B33" t="s">
        <v>9</v>
      </c>
      <c r="C33" t="s">
        <v>285</v>
      </c>
      <c r="D33" t="s">
        <v>285</v>
      </c>
      <c r="E33" s="16">
        <v>919</v>
      </c>
      <c r="F33" s="16">
        <v>0</v>
      </c>
      <c r="G33" s="16">
        <v>919</v>
      </c>
      <c r="H33" s="15">
        <f aca="true" t="shared" si="4" ref="H33:J35">E33/15</f>
        <v>61.266666666666666</v>
      </c>
      <c r="I33" s="15">
        <f t="shared" si="4"/>
        <v>0</v>
      </c>
      <c r="J33" s="15">
        <f t="shared" si="4"/>
        <v>61.266666666666666</v>
      </c>
    </row>
    <row r="34" spans="2:10" s="4" customFormat="1" ht="12.75">
      <c r="B34" s="77"/>
      <c r="C34" s="77" t="s">
        <v>20</v>
      </c>
      <c r="D34" s="77"/>
      <c r="E34" s="81">
        <v>919</v>
      </c>
      <c r="F34" s="80">
        <v>0</v>
      </c>
      <c r="G34" s="81">
        <v>919</v>
      </c>
      <c r="H34" s="79">
        <f t="shared" si="4"/>
        <v>61.266666666666666</v>
      </c>
      <c r="I34" s="79">
        <f t="shared" si="4"/>
        <v>0</v>
      </c>
      <c r="J34" s="79">
        <f t="shared" si="4"/>
        <v>61.266666666666666</v>
      </c>
    </row>
    <row r="35" spans="2:10" s="4" customFormat="1" ht="12.75">
      <c r="B35" s="56" t="s">
        <v>286</v>
      </c>
      <c r="C35" s="56"/>
      <c r="D35" s="56"/>
      <c r="E35" s="74">
        <v>919</v>
      </c>
      <c r="F35" s="75">
        <v>0</v>
      </c>
      <c r="G35" s="74">
        <v>919</v>
      </c>
      <c r="H35" s="76">
        <f t="shared" si="4"/>
        <v>61.266666666666666</v>
      </c>
      <c r="I35" s="76">
        <f t="shared" si="4"/>
        <v>0</v>
      </c>
      <c r="J35" s="76">
        <f t="shared" si="4"/>
        <v>61.266666666666666</v>
      </c>
    </row>
  </sheetData>
  <mergeCells count="9">
    <mergeCell ref="E22:G22"/>
    <mergeCell ref="H22:J22"/>
    <mergeCell ref="B28:J29"/>
    <mergeCell ref="E31:G31"/>
    <mergeCell ref="H31:J31"/>
    <mergeCell ref="B1:J2"/>
    <mergeCell ref="E4:G4"/>
    <mergeCell ref="H4:J4"/>
    <mergeCell ref="B19:J20"/>
  </mergeCells>
  <printOptions/>
  <pageMargins left="0.25" right="0.25" top="0.25" bottom="0.25" header="0.5" footer="0.5"/>
  <pageSetup fitToHeight="1" fitToWidth="1"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showGridLines="0" zoomScale="75" zoomScaleNormal="75" workbookViewId="0" topLeftCell="A1">
      <selection activeCell="N4" sqref="N4"/>
    </sheetView>
  </sheetViews>
  <sheetFormatPr defaultColWidth="9.00390625" defaultRowHeight="12.75"/>
  <cols>
    <col min="1" max="1" width="2.875" style="0" customWidth="1"/>
    <col min="2" max="2" width="16.00390625" style="0" bestFit="1" customWidth="1"/>
    <col min="3" max="3" width="29.50390625" style="0" bestFit="1" customWidth="1"/>
    <col min="4" max="4" width="4.625" style="0" bestFit="1" customWidth="1"/>
    <col min="5" max="5" width="11.375" style="0" bestFit="1" customWidth="1"/>
    <col min="6" max="6" width="10.875" style="0" bestFit="1" customWidth="1"/>
    <col min="7" max="7" width="5.875" style="0" bestFit="1" customWidth="1"/>
    <col min="8" max="8" width="11.375" style="0" bestFit="1" customWidth="1"/>
    <col min="9" max="9" width="10.875" style="0" bestFit="1" customWidth="1"/>
    <col min="10" max="10" width="11.875" style="0" bestFit="1" customWidth="1"/>
  </cols>
  <sheetData>
    <row r="1" spans="2:10" ht="12">
      <c r="B1" s="96" t="s">
        <v>48</v>
      </c>
      <c r="C1" s="96"/>
      <c r="D1" s="96"/>
      <c r="E1" s="96"/>
      <c r="F1" s="96"/>
      <c r="G1" s="96"/>
      <c r="H1" s="96"/>
      <c r="I1" s="96"/>
      <c r="J1" s="96"/>
    </row>
    <row r="2" spans="2:10" ht="12">
      <c r="B2" s="96"/>
      <c r="C2" s="96"/>
      <c r="D2" s="96"/>
      <c r="E2" s="96"/>
      <c r="F2" s="96"/>
      <c r="G2" s="96"/>
      <c r="H2" s="96"/>
      <c r="I2" s="96"/>
      <c r="J2" s="96"/>
    </row>
    <row r="3" ht="15.75">
      <c r="B3" s="13" t="s">
        <v>2</v>
      </c>
    </row>
    <row r="4" spans="2:10" ht="12.75">
      <c r="B4" s="87"/>
      <c r="C4" s="87"/>
      <c r="D4" s="87"/>
      <c r="E4" s="98" t="s">
        <v>50</v>
      </c>
      <c r="F4" s="98"/>
      <c r="G4" s="98"/>
      <c r="H4" s="98" t="s">
        <v>51</v>
      </c>
      <c r="I4" s="98"/>
      <c r="J4" s="98"/>
    </row>
    <row r="5" spans="2:10" ht="12.75">
      <c r="B5" s="87" t="s">
        <v>52</v>
      </c>
      <c r="C5" s="87" t="s">
        <v>53</v>
      </c>
      <c r="D5" s="87" t="s">
        <v>54</v>
      </c>
      <c r="E5" s="88" t="s">
        <v>13</v>
      </c>
      <c r="F5" s="88" t="s">
        <v>55</v>
      </c>
      <c r="G5" s="88" t="s">
        <v>20</v>
      </c>
      <c r="H5" s="88" t="s">
        <v>13</v>
      </c>
      <c r="I5" s="88" t="s">
        <v>55</v>
      </c>
      <c r="J5" s="88" t="s">
        <v>20</v>
      </c>
    </row>
    <row r="6" spans="2:10" ht="12.75">
      <c r="B6" s="2" t="s">
        <v>2</v>
      </c>
      <c r="C6" s="2" t="s">
        <v>287</v>
      </c>
      <c r="D6" s="2" t="s">
        <v>288</v>
      </c>
      <c r="E6" s="2">
        <v>31</v>
      </c>
      <c r="F6" s="2">
        <v>0</v>
      </c>
      <c r="G6" s="2">
        <v>31</v>
      </c>
      <c r="H6" s="11">
        <f aca="true" t="shared" si="0" ref="H6:J13">E6/15</f>
        <v>2.066666666666667</v>
      </c>
      <c r="I6" s="11">
        <f t="shared" si="0"/>
        <v>0</v>
      </c>
      <c r="J6" s="11">
        <f t="shared" si="0"/>
        <v>2.066666666666667</v>
      </c>
    </row>
    <row r="7" spans="2:10" ht="12.75">
      <c r="B7" s="2"/>
      <c r="C7" s="2" t="s">
        <v>289</v>
      </c>
      <c r="D7" s="2" t="s">
        <v>290</v>
      </c>
      <c r="E7" s="2">
        <v>189</v>
      </c>
      <c r="F7" s="2">
        <v>0</v>
      </c>
      <c r="G7" s="2">
        <v>189</v>
      </c>
      <c r="H7" s="11">
        <f t="shared" si="0"/>
        <v>12.6</v>
      </c>
      <c r="I7" s="11">
        <f t="shared" si="0"/>
        <v>0</v>
      </c>
      <c r="J7" s="11">
        <f t="shared" si="0"/>
        <v>12.6</v>
      </c>
    </row>
    <row r="8" spans="2:10" ht="12.75">
      <c r="B8" s="2"/>
      <c r="C8" s="2" t="s">
        <v>291</v>
      </c>
      <c r="D8" s="2" t="s">
        <v>292</v>
      </c>
      <c r="E8" s="2">
        <v>44</v>
      </c>
      <c r="F8" s="2">
        <v>20</v>
      </c>
      <c r="G8" s="2">
        <v>64</v>
      </c>
      <c r="H8" s="11">
        <f t="shared" si="0"/>
        <v>2.933333333333333</v>
      </c>
      <c r="I8" s="11">
        <f t="shared" si="0"/>
        <v>1.3333333333333333</v>
      </c>
      <c r="J8" s="11">
        <f t="shared" si="0"/>
        <v>4.266666666666667</v>
      </c>
    </row>
    <row r="9" spans="2:10" ht="12.75">
      <c r="B9" s="2"/>
      <c r="C9" s="2" t="s">
        <v>293</v>
      </c>
      <c r="D9" s="2" t="s">
        <v>294</v>
      </c>
      <c r="E9" s="2">
        <v>29</v>
      </c>
      <c r="F9" s="2">
        <v>0</v>
      </c>
      <c r="G9" s="2">
        <v>29</v>
      </c>
      <c r="H9" s="11">
        <f t="shared" si="0"/>
        <v>1.9333333333333333</v>
      </c>
      <c r="I9" s="11">
        <f t="shared" si="0"/>
        <v>0</v>
      </c>
      <c r="J9" s="11">
        <f t="shared" si="0"/>
        <v>1.9333333333333333</v>
      </c>
    </row>
    <row r="10" spans="2:10" ht="12.75">
      <c r="B10" s="2"/>
      <c r="C10" s="2" t="s">
        <v>295</v>
      </c>
      <c r="D10" s="2" t="s">
        <v>296</v>
      </c>
      <c r="E10" s="2">
        <v>0</v>
      </c>
      <c r="F10" s="2">
        <v>410</v>
      </c>
      <c r="G10" s="2">
        <v>410</v>
      </c>
      <c r="H10" s="11">
        <f t="shared" si="0"/>
        <v>0</v>
      </c>
      <c r="I10" s="11">
        <f t="shared" si="0"/>
        <v>27.333333333333332</v>
      </c>
      <c r="J10" s="11">
        <f t="shared" si="0"/>
        <v>27.333333333333332</v>
      </c>
    </row>
    <row r="11" spans="2:10" ht="12.75">
      <c r="B11" s="2"/>
      <c r="C11" s="2" t="s">
        <v>297</v>
      </c>
      <c r="D11" s="2" t="s">
        <v>298</v>
      </c>
      <c r="E11" s="2">
        <v>84</v>
      </c>
      <c r="F11" s="2">
        <v>0</v>
      </c>
      <c r="G11" s="2">
        <v>84</v>
      </c>
      <c r="H11" s="11">
        <f t="shared" si="0"/>
        <v>5.6</v>
      </c>
      <c r="I11" s="11">
        <f t="shared" si="0"/>
        <v>0</v>
      </c>
      <c r="J11" s="11">
        <f t="shared" si="0"/>
        <v>5.6</v>
      </c>
    </row>
    <row r="12" spans="2:10" s="4" customFormat="1" ht="12.75">
      <c r="B12" s="84"/>
      <c r="C12" s="84" t="s">
        <v>20</v>
      </c>
      <c r="D12" s="84"/>
      <c r="E12" s="85">
        <f>SUM(E6:E11)</f>
        <v>377</v>
      </c>
      <c r="F12" s="85">
        <f>SUM(F6:F11)</f>
        <v>430</v>
      </c>
      <c r="G12" s="85">
        <f>SUM(G6:G11)</f>
        <v>807</v>
      </c>
      <c r="H12" s="86">
        <f t="shared" si="0"/>
        <v>25.133333333333333</v>
      </c>
      <c r="I12" s="86">
        <f t="shared" si="0"/>
        <v>28.666666666666668</v>
      </c>
      <c r="J12" s="86">
        <f t="shared" si="0"/>
        <v>53.8</v>
      </c>
    </row>
    <row r="13" spans="2:10" ht="12.75">
      <c r="B13" s="55" t="s">
        <v>299</v>
      </c>
      <c r="C13" s="55"/>
      <c r="D13" s="55"/>
      <c r="E13" s="71">
        <f>SUM(E12)</f>
        <v>377</v>
      </c>
      <c r="F13" s="71">
        <f>SUM(F12)</f>
        <v>430</v>
      </c>
      <c r="G13" s="71">
        <f>SUM(G12)</f>
        <v>807</v>
      </c>
      <c r="H13" s="89">
        <f t="shared" si="0"/>
        <v>25.133333333333333</v>
      </c>
      <c r="I13" s="89">
        <f t="shared" si="0"/>
        <v>28.666666666666668</v>
      </c>
      <c r="J13" s="89">
        <f t="shared" si="0"/>
        <v>53.8</v>
      </c>
    </row>
    <row r="15" spans="2:10" ht="12">
      <c r="B15" s="96" t="s">
        <v>48</v>
      </c>
      <c r="C15" s="96"/>
      <c r="D15" s="96"/>
      <c r="E15" s="96"/>
      <c r="F15" s="96"/>
      <c r="G15" s="96"/>
      <c r="H15" s="96"/>
      <c r="I15" s="96"/>
      <c r="J15" s="96"/>
    </row>
    <row r="16" spans="2:10" ht="12">
      <c r="B16" s="96"/>
      <c r="C16" s="96"/>
      <c r="D16" s="96"/>
      <c r="E16" s="96"/>
      <c r="F16" s="96"/>
      <c r="G16" s="96"/>
      <c r="H16" s="96"/>
      <c r="I16" s="96"/>
      <c r="J16" s="96"/>
    </row>
    <row r="17" ht="15.75">
      <c r="B17" s="13" t="s">
        <v>35</v>
      </c>
    </row>
    <row r="18" spans="2:10" ht="15.75">
      <c r="B18" s="64"/>
      <c r="C18" s="64"/>
      <c r="D18" s="64"/>
      <c r="E18" s="95" t="s">
        <v>50</v>
      </c>
      <c r="F18" s="95"/>
      <c r="G18" s="95"/>
      <c r="H18" s="95" t="s">
        <v>51</v>
      </c>
      <c r="I18" s="95"/>
      <c r="J18" s="95"/>
    </row>
    <row r="19" spans="2:10" ht="15.75">
      <c r="B19" s="64" t="s">
        <v>52</v>
      </c>
      <c r="C19" s="64" t="s">
        <v>53</v>
      </c>
      <c r="D19" s="64" t="s">
        <v>54</v>
      </c>
      <c r="E19" s="65" t="s">
        <v>13</v>
      </c>
      <c r="F19" s="65" t="s">
        <v>55</v>
      </c>
      <c r="G19" s="65" t="s">
        <v>20</v>
      </c>
      <c r="H19" s="65" t="s">
        <v>13</v>
      </c>
      <c r="I19" s="65" t="s">
        <v>55</v>
      </c>
      <c r="J19" s="65" t="s">
        <v>20</v>
      </c>
    </row>
    <row r="20" spans="2:10" ht="12">
      <c r="B20" t="s">
        <v>35</v>
      </c>
      <c r="C20" t="s">
        <v>35</v>
      </c>
      <c r="D20" t="s">
        <v>300</v>
      </c>
      <c r="E20">
        <v>121</v>
      </c>
      <c r="F20">
        <v>0</v>
      </c>
      <c r="G20">
        <v>121</v>
      </c>
      <c r="H20" s="16">
        <f aca="true" t="shared" si="1" ref="H20:J22">E20/15</f>
        <v>8.066666666666666</v>
      </c>
      <c r="I20" s="16">
        <f t="shared" si="1"/>
        <v>0</v>
      </c>
      <c r="J20" s="16">
        <f t="shared" si="1"/>
        <v>8.066666666666666</v>
      </c>
    </row>
    <row r="21" spans="2:10" ht="12">
      <c r="B21" s="82"/>
      <c r="C21" s="82" t="s">
        <v>20</v>
      </c>
      <c r="D21" s="82"/>
      <c r="E21" s="82">
        <v>121</v>
      </c>
      <c r="F21" s="82">
        <v>0</v>
      </c>
      <c r="G21" s="82">
        <v>121</v>
      </c>
      <c r="H21" s="83">
        <f t="shared" si="1"/>
        <v>8.066666666666666</v>
      </c>
      <c r="I21" s="83">
        <f t="shared" si="1"/>
        <v>0</v>
      </c>
      <c r="J21" s="83">
        <f t="shared" si="1"/>
        <v>8.066666666666666</v>
      </c>
    </row>
    <row r="22" spans="2:10" ht="12">
      <c r="B22" s="63" t="s">
        <v>301</v>
      </c>
      <c r="C22" s="63"/>
      <c r="D22" s="63"/>
      <c r="E22" s="63">
        <v>121</v>
      </c>
      <c r="F22" s="63">
        <v>0</v>
      </c>
      <c r="G22" s="63">
        <v>121</v>
      </c>
      <c r="H22" s="90">
        <f t="shared" si="1"/>
        <v>8.066666666666666</v>
      </c>
      <c r="I22" s="90">
        <f t="shared" si="1"/>
        <v>0</v>
      </c>
      <c r="J22" s="90">
        <f t="shared" si="1"/>
        <v>8.066666666666666</v>
      </c>
    </row>
  </sheetData>
  <mergeCells count="6">
    <mergeCell ref="E18:G18"/>
    <mergeCell ref="H18:J18"/>
    <mergeCell ref="B1:J2"/>
    <mergeCell ref="E4:G4"/>
    <mergeCell ref="H4:J4"/>
    <mergeCell ref="B15:J16"/>
  </mergeCells>
  <printOptions/>
  <pageMargins left="0.25" right="0.25" top="0.25" bottom="0.25" header="0.5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H92"/>
  <sheetViews>
    <sheetView showGridLines="0" workbookViewId="0" topLeftCell="A1">
      <selection activeCell="J31" sqref="J31"/>
    </sheetView>
  </sheetViews>
  <sheetFormatPr defaultColWidth="9.00390625" defaultRowHeight="12.75"/>
  <cols>
    <col min="1" max="1" width="21.75390625" style="0" customWidth="1"/>
    <col min="2" max="2" width="14.625" style="0" customWidth="1"/>
    <col min="3" max="3" width="13.50390625" style="0" customWidth="1"/>
    <col min="4" max="4" width="9.625" style="0" customWidth="1"/>
    <col min="5" max="6" width="9.875" style="0" bestFit="1" customWidth="1"/>
    <col min="7" max="7" width="8.00390625" style="0" customWidth="1"/>
  </cols>
  <sheetData>
    <row r="3" ht="18">
      <c r="A3" s="3" t="s">
        <v>22</v>
      </c>
    </row>
    <row r="4" spans="1:7" ht="12.75">
      <c r="A4" s="55"/>
      <c r="B4" s="91" t="s">
        <v>16</v>
      </c>
      <c r="C4" s="91"/>
      <c r="D4" s="91"/>
      <c r="E4" s="91" t="s">
        <v>21</v>
      </c>
      <c r="F4" s="91"/>
      <c r="G4" s="55"/>
    </row>
    <row r="5" spans="1:7" s="4" customFormat="1" ht="12.75">
      <c r="A5" s="56" t="s">
        <v>12</v>
      </c>
      <c r="B5" s="57" t="s">
        <v>13</v>
      </c>
      <c r="C5" s="57" t="s">
        <v>14</v>
      </c>
      <c r="D5" s="57" t="s">
        <v>15</v>
      </c>
      <c r="E5" s="57" t="s">
        <v>18</v>
      </c>
      <c r="F5" s="57" t="s">
        <v>19</v>
      </c>
      <c r="G5" s="57" t="s">
        <v>20</v>
      </c>
    </row>
    <row r="6" spans="1:7" ht="12.75">
      <c r="A6" s="99" t="s">
        <v>8</v>
      </c>
      <c r="B6" s="100">
        <v>2066</v>
      </c>
      <c r="C6" s="100">
        <v>1297</v>
      </c>
      <c r="D6" s="101">
        <v>60</v>
      </c>
      <c r="E6" s="100">
        <v>1921</v>
      </c>
      <c r="F6" s="100">
        <v>1502</v>
      </c>
      <c r="G6" s="100">
        <f>SUM(E6:F6)</f>
        <v>3423</v>
      </c>
    </row>
    <row r="7" spans="1:7" ht="12.75">
      <c r="A7" s="102" t="s">
        <v>6</v>
      </c>
      <c r="B7" s="103">
        <v>2843</v>
      </c>
      <c r="C7" s="103">
        <v>582</v>
      </c>
      <c r="D7" s="104" t="s">
        <v>11</v>
      </c>
      <c r="E7" s="103">
        <v>2490</v>
      </c>
      <c r="F7" s="103">
        <v>935</v>
      </c>
      <c r="G7" s="103">
        <f aca="true" t="shared" si="0" ref="G7:G16">SUM(E7:F7)</f>
        <v>3425</v>
      </c>
    </row>
    <row r="8" spans="1:7" ht="12.75">
      <c r="A8" s="102" t="s">
        <v>10</v>
      </c>
      <c r="B8" s="103">
        <v>1459</v>
      </c>
      <c r="C8" s="103">
        <v>1578</v>
      </c>
      <c r="D8" s="105">
        <v>112</v>
      </c>
      <c r="E8" s="103">
        <v>1387</v>
      </c>
      <c r="F8" s="103">
        <v>1762</v>
      </c>
      <c r="G8" s="103">
        <f t="shared" si="0"/>
        <v>3149</v>
      </c>
    </row>
    <row r="9" spans="1:7" ht="12.75">
      <c r="A9" s="102" t="s">
        <v>1</v>
      </c>
      <c r="B9" s="103">
        <v>856</v>
      </c>
      <c r="C9" s="103">
        <v>339</v>
      </c>
      <c r="D9" s="105">
        <v>77</v>
      </c>
      <c r="E9" s="103">
        <v>787</v>
      </c>
      <c r="F9" s="103">
        <v>485</v>
      </c>
      <c r="G9" s="103">
        <f t="shared" si="0"/>
        <v>1272</v>
      </c>
    </row>
    <row r="10" spans="1:7" ht="12.75">
      <c r="A10" s="102" t="s">
        <v>4</v>
      </c>
      <c r="B10" s="103">
        <v>1942</v>
      </c>
      <c r="C10" s="103">
        <v>586</v>
      </c>
      <c r="D10" s="105">
        <v>149</v>
      </c>
      <c r="E10" s="103">
        <v>1959</v>
      </c>
      <c r="F10" s="103">
        <v>718</v>
      </c>
      <c r="G10" s="103">
        <f t="shared" si="0"/>
        <v>2677</v>
      </c>
    </row>
    <row r="11" spans="1:7" ht="12.75">
      <c r="A11" s="102" t="s">
        <v>0</v>
      </c>
      <c r="B11" s="103">
        <v>292</v>
      </c>
      <c r="C11" s="103">
        <v>293</v>
      </c>
      <c r="D11" s="105">
        <v>36</v>
      </c>
      <c r="E11" s="103">
        <v>270</v>
      </c>
      <c r="F11" s="103">
        <v>351</v>
      </c>
      <c r="G11" s="103">
        <f t="shared" si="0"/>
        <v>621</v>
      </c>
    </row>
    <row r="12" spans="1:7" ht="12.75">
      <c r="A12" s="102" t="s">
        <v>5</v>
      </c>
      <c r="B12" s="106" t="s">
        <v>11</v>
      </c>
      <c r="C12" s="103">
        <v>645</v>
      </c>
      <c r="D12" s="104" t="s">
        <v>11</v>
      </c>
      <c r="E12" s="103">
        <v>449</v>
      </c>
      <c r="F12" s="103">
        <v>196</v>
      </c>
      <c r="G12" s="103">
        <f t="shared" si="0"/>
        <v>645</v>
      </c>
    </row>
    <row r="13" spans="1:7" ht="12.75">
      <c r="A13" s="102" t="s">
        <v>9</v>
      </c>
      <c r="B13" s="102">
        <v>838</v>
      </c>
      <c r="C13" s="104" t="s">
        <v>11</v>
      </c>
      <c r="D13" s="104" t="s">
        <v>11</v>
      </c>
      <c r="E13" s="103">
        <v>418</v>
      </c>
      <c r="F13" s="103">
        <v>420</v>
      </c>
      <c r="G13" s="103">
        <f t="shared" si="0"/>
        <v>838</v>
      </c>
    </row>
    <row r="14" spans="1:7" ht="12.75">
      <c r="A14" s="102" t="s">
        <v>7</v>
      </c>
      <c r="B14" s="102">
        <v>367</v>
      </c>
      <c r="C14" s="104" t="s">
        <v>11</v>
      </c>
      <c r="D14" s="104" t="s">
        <v>11</v>
      </c>
      <c r="E14" s="103">
        <v>55</v>
      </c>
      <c r="F14" s="103">
        <v>312</v>
      </c>
      <c r="G14" s="103">
        <f t="shared" si="0"/>
        <v>367</v>
      </c>
    </row>
    <row r="15" spans="1:7" ht="12.75">
      <c r="A15" s="102" t="s">
        <v>3</v>
      </c>
      <c r="B15" s="104" t="s">
        <v>11</v>
      </c>
      <c r="C15" s="102">
        <v>44</v>
      </c>
      <c r="D15" s="104" t="s">
        <v>11</v>
      </c>
      <c r="E15" s="106" t="s">
        <v>11</v>
      </c>
      <c r="F15" s="103">
        <v>44</v>
      </c>
      <c r="G15" s="103">
        <f t="shared" si="0"/>
        <v>44</v>
      </c>
    </row>
    <row r="16" spans="1:7" ht="12.75">
      <c r="A16" s="107" t="s">
        <v>2</v>
      </c>
      <c r="B16" s="107">
        <v>45</v>
      </c>
      <c r="C16" s="108" t="s">
        <v>11</v>
      </c>
      <c r="D16" s="108" t="s">
        <v>11</v>
      </c>
      <c r="E16" s="109">
        <v>1</v>
      </c>
      <c r="F16" s="109">
        <v>44</v>
      </c>
      <c r="G16" s="109">
        <f t="shared" si="0"/>
        <v>45</v>
      </c>
    </row>
    <row r="17" spans="1:7" ht="21" customHeight="1">
      <c r="A17" s="53" t="s">
        <v>17</v>
      </c>
      <c r="B17" s="54">
        <f aca="true" t="shared" si="1" ref="B17:G17">SUM(B6:B16)</f>
        <v>10708</v>
      </c>
      <c r="C17" s="54">
        <f t="shared" si="1"/>
        <v>5364</v>
      </c>
      <c r="D17" s="53">
        <f t="shared" si="1"/>
        <v>434</v>
      </c>
      <c r="E17" s="54">
        <f t="shared" si="1"/>
        <v>9737</v>
      </c>
      <c r="F17" s="54">
        <f t="shared" si="1"/>
        <v>6769</v>
      </c>
      <c r="G17" s="54">
        <f t="shared" si="1"/>
        <v>16506</v>
      </c>
    </row>
    <row r="18" ht="12">
      <c r="G18" s="1"/>
    </row>
    <row r="19" ht="18">
      <c r="A19" s="3" t="s">
        <v>23</v>
      </c>
    </row>
    <row r="20" spans="1:7" ht="12.75">
      <c r="A20" s="55"/>
      <c r="B20" s="91" t="s">
        <v>13</v>
      </c>
      <c r="C20" s="91"/>
      <c r="D20" s="91" t="s">
        <v>14</v>
      </c>
      <c r="E20" s="91"/>
      <c r="F20" s="91" t="s">
        <v>15</v>
      </c>
      <c r="G20" s="91"/>
    </row>
    <row r="21" spans="1:7" s="4" customFormat="1" ht="12.75">
      <c r="A21" s="56" t="s">
        <v>12</v>
      </c>
      <c r="B21" s="57" t="s">
        <v>18</v>
      </c>
      <c r="C21" s="57" t="s">
        <v>19</v>
      </c>
      <c r="D21" s="57" t="s">
        <v>18</v>
      </c>
      <c r="E21" s="57" t="s">
        <v>19</v>
      </c>
      <c r="F21" s="57" t="s">
        <v>18</v>
      </c>
      <c r="G21" s="57" t="s">
        <v>19</v>
      </c>
    </row>
    <row r="22" spans="1:8" ht="12.75">
      <c r="A22" s="99" t="s">
        <v>8</v>
      </c>
      <c r="B22" s="110">
        <v>1434</v>
      </c>
      <c r="C22" s="110">
        <v>632</v>
      </c>
      <c r="D22" s="101">
        <v>468</v>
      </c>
      <c r="E22" s="110">
        <v>829</v>
      </c>
      <c r="F22" s="110">
        <v>19</v>
      </c>
      <c r="G22" s="110">
        <v>41</v>
      </c>
      <c r="H22" s="1"/>
    </row>
    <row r="23" spans="1:8" ht="12.75">
      <c r="A23" s="102" t="s">
        <v>6</v>
      </c>
      <c r="B23" s="111">
        <v>2244</v>
      </c>
      <c r="C23" s="111">
        <v>599</v>
      </c>
      <c r="D23" s="104">
        <v>246</v>
      </c>
      <c r="E23" s="111">
        <v>336</v>
      </c>
      <c r="F23" s="111" t="s">
        <v>11</v>
      </c>
      <c r="G23" s="111" t="s">
        <v>11</v>
      </c>
      <c r="H23" s="1"/>
    </row>
    <row r="24" spans="1:8" ht="12.75">
      <c r="A24" s="102" t="s">
        <v>10</v>
      </c>
      <c r="B24" s="111">
        <v>1080</v>
      </c>
      <c r="C24" s="111">
        <v>379</v>
      </c>
      <c r="D24" s="105">
        <v>267</v>
      </c>
      <c r="E24" s="111">
        <v>1311</v>
      </c>
      <c r="F24" s="111">
        <v>40</v>
      </c>
      <c r="G24" s="111">
        <v>72</v>
      </c>
      <c r="H24" s="1"/>
    </row>
    <row r="25" spans="1:8" ht="12.75">
      <c r="A25" s="102" t="s">
        <v>1</v>
      </c>
      <c r="B25" s="111">
        <v>665</v>
      </c>
      <c r="C25" s="111">
        <v>191</v>
      </c>
      <c r="D25" s="105">
        <v>74</v>
      </c>
      <c r="E25" s="111">
        <v>265</v>
      </c>
      <c r="F25" s="111">
        <v>48</v>
      </c>
      <c r="G25" s="111">
        <v>29</v>
      </c>
      <c r="H25" s="1"/>
    </row>
    <row r="26" spans="1:8" ht="12.75">
      <c r="A26" s="102" t="s">
        <v>4</v>
      </c>
      <c r="B26" s="111">
        <v>1521</v>
      </c>
      <c r="C26" s="111">
        <v>421</v>
      </c>
      <c r="D26" s="105">
        <v>315</v>
      </c>
      <c r="E26" s="111">
        <v>271</v>
      </c>
      <c r="F26" s="111">
        <v>123</v>
      </c>
      <c r="G26" s="111">
        <v>26</v>
      </c>
      <c r="H26" s="1"/>
    </row>
    <row r="27" spans="1:8" ht="12.75">
      <c r="A27" s="102" t="s">
        <v>0</v>
      </c>
      <c r="B27" s="111">
        <v>175</v>
      </c>
      <c r="C27" s="111">
        <v>117</v>
      </c>
      <c r="D27" s="105">
        <v>89</v>
      </c>
      <c r="E27" s="111">
        <v>204</v>
      </c>
      <c r="F27" s="111">
        <v>6</v>
      </c>
      <c r="G27" s="111">
        <v>30</v>
      </c>
      <c r="H27" s="1"/>
    </row>
    <row r="28" spans="1:8" ht="12.75">
      <c r="A28" s="102" t="s">
        <v>5</v>
      </c>
      <c r="B28" s="106" t="s">
        <v>11</v>
      </c>
      <c r="C28" s="111" t="s">
        <v>11</v>
      </c>
      <c r="D28" s="104">
        <v>449</v>
      </c>
      <c r="E28" s="111">
        <v>196</v>
      </c>
      <c r="F28" s="111" t="s">
        <v>11</v>
      </c>
      <c r="G28" s="111" t="s">
        <v>11</v>
      </c>
      <c r="H28" s="1"/>
    </row>
    <row r="29" spans="1:8" ht="12.75">
      <c r="A29" s="102" t="s">
        <v>9</v>
      </c>
      <c r="B29" s="105">
        <v>418</v>
      </c>
      <c r="C29" s="104">
        <v>420</v>
      </c>
      <c r="D29" s="104" t="s">
        <v>11</v>
      </c>
      <c r="E29" s="111" t="s">
        <v>11</v>
      </c>
      <c r="F29" s="111" t="s">
        <v>11</v>
      </c>
      <c r="G29" s="111" t="s">
        <v>11</v>
      </c>
      <c r="H29" s="1"/>
    </row>
    <row r="30" spans="1:8" ht="12.75">
      <c r="A30" s="102" t="s">
        <v>7</v>
      </c>
      <c r="B30" s="105">
        <v>55</v>
      </c>
      <c r="C30" s="104">
        <v>312</v>
      </c>
      <c r="D30" s="104" t="s">
        <v>11</v>
      </c>
      <c r="E30" s="111" t="s">
        <v>11</v>
      </c>
      <c r="F30" s="111" t="s">
        <v>11</v>
      </c>
      <c r="G30" s="111" t="s">
        <v>11</v>
      </c>
      <c r="H30" s="1"/>
    </row>
    <row r="31" spans="1:8" ht="12.75">
      <c r="A31" s="102" t="s">
        <v>3</v>
      </c>
      <c r="B31" s="104" t="s">
        <v>11</v>
      </c>
      <c r="C31" s="105" t="s">
        <v>11</v>
      </c>
      <c r="D31" s="104" t="s">
        <v>11</v>
      </c>
      <c r="E31" s="106">
        <v>44</v>
      </c>
      <c r="F31" s="111" t="s">
        <v>11</v>
      </c>
      <c r="G31" s="111" t="s">
        <v>11</v>
      </c>
      <c r="H31" s="1"/>
    </row>
    <row r="32" spans="1:8" ht="12.75">
      <c r="A32" s="107" t="s">
        <v>2</v>
      </c>
      <c r="B32" s="112">
        <v>1</v>
      </c>
      <c r="C32" s="112">
        <v>44</v>
      </c>
      <c r="D32" s="112" t="s">
        <v>11</v>
      </c>
      <c r="E32" s="112" t="s">
        <v>11</v>
      </c>
      <c r="F32" s="112" t="s">
        <v>11</v>
      </c>
      <c r="G32" s="112" t="s">
        <v>11</v>
      </c>
      <c r="H32" s="1"/>
    </row>
    <row r="33" spans="1:8" ht="21" customHeight="1">
      <c r="A33" s="53" t="s">
        <v>17</v>
      </c>
      <c r="B33" s="54">
        <f aca="true" t="shared" si="2" ref="B33:G33">SUM(B22:B32)</f>
        <v>7593</v>
      </c>
      <c r="C33" s="54">
        <f t="shared" si="2"/>
        <v>3115</v>
      </c>
      <c r="D33" s="53">
        <f t="shared" si="2"/>
        <v>1908</v>
      </c>
      <c r="E33" s="54">
        <f t="shared" si="2"/>
        <v>3456</v>
      </c>
      <c r="F33" s="54">
        <f t="shared" si="2"/>
        <v>236</v>
      </c>
      <c r="G33" s="54">
        <f t="shared" si="2"/>
        <v>198</v>
      </c>
      <c r="H33" s="1"/>
    </row>
    <row r="82" spans="1:7" ht="12">
      <c r="A82" t="s">
        <v>8</v>
      </c>
      <c r="B82">
        <v>1434</v>
      </c>
      <c r="C82">
        <v>632</v>
      </c>
      <c r="D82">
        <v>468</v>
      </c>
      <c r="E82">
        <v>829</v>
      </c>
      <c r="F82">
        <v>19</v>
      </c>
      <c r="G82">
        <v>41</v>
      </c>
    </row>
    <row r="83" spans="1:7" ht="12">
      <c r="A83" t="s">
        <v>6</v>
      </c>
      <c r="B83">
        <v>2244</v>
      </c>
      <c r="C83">
        <v>599</v>
      </c>
      <c r="D83">
        <v>246</v>
      </c>
      <c r="E83">
        <v>336</v>
      </c>
      <c r="F83">
        <v>0</v>
      </c>
      <c r="G83">
        <v>0</v>
      </c>
    </row>
    <row r="84" spans="1:7" ht="12">
      <c r="A84" t="s">
        <v>10</v>
      </c>
      <c r="B84">
        <v>1080</v>
      </c>
      <c r="C84">
        <v>379</v>
      </c>
      <c r="D84">
        <v>267</v>
      </c>
      <c r="E84">
        <v>1311</v>
      </c>
      <c r="F84">
        <v>40</v>
      </c>
      <c r="G84">
        <v>72</v>
      </c>
    </row>
    <row r="85" spans="1:7" ht="12">
      <c r="A85" t="s">
        <v>1</v>
      </c>
      <c r="B85">
        <v>665</v>
      </c>
      <c r="C85">
        <v>191</v>
      </c>
      <c r="D85">
        <v>74</v>
      </c>
      <c r="E85">
        <v>265</v>
      </c>
      <c r="F85">
        <v>48</v>
      </c>
      <c r="G85">
        <v>29</v>
      </c>
    </row>
    <row r="86" spans="1:7" ht="12">
      <c r="A86" t="s">
        <v>3</v>
      </c>
      <c r="B86">
        <v>0</v>
      </c>
      <c r="C86">
        <v>0</v>
      </c>
      <c r="D86">
        <v>0</v>
      </c>
      <c r="E86">
        <v>44</v>
      </c>
      <c r="F86">
        <v>0</v>
      </c>
      <c r="G86">
        <v>0</v>
      </c>
    </row>
    <row r="87" spans="1:7" ht="12">
      <c r="A87" t="s">
        <v>5</v>
      </c>
      <c r="B87">
        <v>0</v>
      </c>
      <c r="C87">
        <v>0</v>
      </c>
      <c r="D87">
        <v>449</v>
      </c>
      <c r="E87">
        <v>196</v>
      </c>
      <c r="F87">
        <v>0</v>
      </c>
      <c r="G87">
        <v>0</v>
      </c>
    </row>
    <row r="88" spans="1:7" ht="12">
      <c r="A88" t="s">
        <v>2</v>
      </c>
      <c r="B88">
        <v>1</v>
      </c>
      <c r="C88">
        <v>44</v>
      </c>
      <c r="D88">
        <v>0</v>
      </c>
      <c r="E88">
        <v>0</v>
      </c>
      <c r="F88">
        <v>0</v>
      </c>
      <c r="G88">
        <v>0</v>
      </c>
    </row>
    <row r="89" spans="1:7" ht="12">
      <c r="A89" t="s">
        <v>4</v>
      </c>
      <c r="B89">
        <v>1521</v>
      </c>
      <c r="C89">
        <v>421</v>
      </c>
      <c r="D89">
        <v>315</v>
      </c>
      <c r="E89">
        <v>271</v>
      </c>
      <c r="F89">
        <v>123</v>
      </c>
      <c r="G89">
        <v>26</v>
      </c>
    </row>
    <row r="90" spans="1:7" ht="12">
      <c r="A90" t="s">
        <v>7</v>
      </c>
      <c r="B90">
        <v>55</v>
      </c>
      <c r="C90">
        <v>312</v>
      </c>
      <c r="D90">
        <v>0</v>
      </c>
      <c r="E90">
        <v>0</v>
      </c>
      <c r="F90">
        <v>0</v>
      </c>
      <c r="G90">
        <v>0</v>
      </c>
    </row>
    <row r="91" spans="1:7" ht="12">
      <c r="A91" t="s">
        <v>9</v>
      </c>
      <c r="B91">
        <v>418</v>
      </c>
      <c r="C91">
        <v>420</v>
      </c>
      <c r="D91">
        <v>0</v>
      </c>
      <c r="E91">
        <v>0</v>
      </c>
      <c r="F91">
        <v>0</v>
      </c>
      <c r="G91">
        <v>0</v>
      </c>
    </row>
    <row r="92" spans="1:7" ht="12">
      <c r="A92" t="s">
        <v>0</v>
      </c>
      <c r="B92">
        <v>175</v>
      </c>
      <c r="C92">
        <v>117</v>
      </c>
      <c r="D92">
        <v>89</v>
      </c>
      <c r="E92">
        <v>204</v>
      </c>
      <c r="F92">
        <v>6</v>
      </c>
      <c r="G92">
        <v>30</v>
      </c>
    </row>
  </sheetData>
  <mergeCells count="5">
    <mergeCell ref="B20:C20"/>
    <mergeCell ref="D20:E20"/>
    <mergeCell ref="F20:G20"/>
    <mergeCell ref="B4:D4"/>
    <mergeCell ref="E4:F4"/>
  </mergeCells>
  <printOptions/>
  <pageMargins left="0.75" right="0.75" top="1" bottom="1" header="0.5" footer="0.5"/>
  <pageSetup fitToHeight="1" fitToWidth="1"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38"/>
  <sheetViews>
    <sheetView showGridLines="0" workbookViewId="0" topLeftCell="A1">
      <selection activeCell="O8" sqref="O8"/>
    </sheetView>
  </sheetViews>
  <sheetFormatPr defaultColWidth="9.00390625" defaultRowHeight="12.75"/>
  <cols>
    <col min="1" max="1" width="27.50390625" style="0" customWidth="1"/>
    <col min="3" max="3" width="9.375" style="0" customWidth="1"/>
  </cols>
  <sheetData>
    <row r="1" ht="18">
      <c r="A1" s="10" t="s">
        <v>39</v>
      </c>
    </row>
    <row r="2" spans="1:10" ht="40.5">
      <c r="A2" s="52" t="s">
        <v>12</v>
      </c>
      <c r="B2" s="116" t="s">
        <v>24</v>
      </c>
      <c r="C2" s="117" t="s">
        <v>30</v>
      </c>
      <c r="D2" s="117" t="s">
        <v>26</v>
      </c>
      <c r="E2" s="117" t="s">
        <v>27</v>
      </c>
      <c r="F2" s="117" t="s">
        <v>25</v>
      </c>
      <c r="G2" s="117" t="s">
        <v>28</v>
      </c>
      <c r="H2" s="117" t="s">
        <v>29</v>
      </c>
      <c r="I2" s="118" t="s">
        <v>34</v>
      </c>
      <c r="J2" s="119" t="s">
        <v>20</v>
      </c>
    </row>
    <row r="3" spans="1:10" ht="13.5">
      <c r="A3" s="113" t="s">
        <v>8</v>
      </c>
      <c r="B3" s="120" t="s">
        <v>31</v>
      </c>
      <c r="C3" s="121">
        <v>766</v>
      </c>
      <c r="D3" s="121">
        <v>296</v>
      </c>
      <c r="E3" s="121">
        <v>32</v>
      </c>
      <c r="F3" s="121">
        <v>62</v>
      </c>
      <c r="G3" s="121">
        <v>3</v>
      </c>
      <c r="H3" s="121">
        <v>140</v>
      </c>
      <c r="I3" s="121">
        <v>163</v>
      </c>
      <c r="J3" s="121">
        <v>1462</v>
      </c>
    </row>
    <row r="4" spans="1:10" ht="13.5">
      <c r="A4" s="114"/>
      <c r="B4" s="120" t="s">
        <v>32</v>
      </c>
      <c r="C4" s="121">
        <v>1246</v>
      </c>
      <c r="D4" s="121">
        <v>229</v>
      </c>
      <c r="E4" s="121">
        <v>33</v>
      </c>
      <c r="F4" s="121">
        <v>74</v>
      </c>
      <c r="G4" s="121">
        <v>2</v>
      </c>
      <c r="H4" s="121">
        <v>201</v>
      </c>
      <c r="I4" s="121">
        <v>176</v>
      </c>
      <c r="J4" s="121">
        <v>1961</v>
      </c>
    </row>
    <row r="5" spans="1:10" ht="13.5">
      <c r="A5" s="115"/>
      <c r="B5" s="122" t="s">
        <v>20</v>
      </c>
      <c r="C5" s="123">
        <v>2012</v>
      </c>
      <c r="D5" s="123">
        <v>525</v>
      </c>
      <c r="E5" s="123">
        <v>65</v>
      </c>
      <c r="F5" s="123">
        <v>136</v>
      </c>
      <c r="G5" s="123">
        <v>5</v>
      </c>
      <c r="H5" s="123">
        <v>341</v>
      </c>
      <c r="I5" s="123">
        <v>339</v>
      </c>
      <c r="J5" s="123">
        <v>3423</v>
      </c>
    </row>
    <row r="6" spans="1:10" ht="13.5">
      <c r="A6" s="113" t="s">
        <v>6</v>
      </c>
      <c r="B6" s="120" t="s">
        <v>31</v>
      </c>
      <c r="C6" s="121">
        <v>1072</v>
      </c>
      <c r="D6" s="121">
        <v>590</v>
      </c>
      <c r="E6" s="121">
        <v>104</v>
      </c>
      <c r="F6" s="121">
        <v>32</v>
      </c>
      <c r="G6" s="121">
        <v>8</v>
      </c>
      <c r="H6" s="121">
        <v>26</v>
      </c>
      <c r="I6" s="121">
        <v>197</v>
      </c>
      <c r="J6" s="121">
        <v>2029</v>
      </c>
    </row>
    <row r="7" spans="1:10" ht="13.5">
      <c r="A7" s="114"/>
      <c r="B7" s="120" t="s">
        <v>32</v>
      </c>
      <c r="C7" s="121">
        <v>936</v>
      </c>
      <c r="D7" s="121">
        <v>214</v>
      </c>
      <c r="E7" s="121">
        <v>43</v>
      </c>
      <c r="F7" s="121">
        <v>20</v>
      </c>
      <c r="G7" s="121">
        <v>3</v>
      </c>
      <c r="H7" s="121">
        <v>20</v>
      </c>
      <c r="I7" s="121">
        <v>160</v>
      </c>
      <c r="J7" s="121">
        <v>1396</v>
      </c>
    </row>
    <row r="8" spans="1:10" ht="13.5">
      <c r="A8" s="115"/>
      <c r="B8" s="122" t="s">
        <v>20</v>
      </c>
      <c r="C8" s="123">
        <v>2008</v>
      </c>
      <c r="D8" s="123">
        <v>804</v>
      </c>
      <c r="E8" s="123">
        <v>147</v>
      </c>
      <c r="F8" s="123">
        <v>52</v>
      </c>
      <c r="G8" s="123">
        <v>11</v>
      </c>
      <c r="H8" s="123">
        <v>46</v>
      </c>
      <c r="I8" s="123">
        <v>357</v>
      </c>
      <c r="J8" s="123">
        <v>3425</v>
      </c>
    </row>
    <row r="9" spans="1:10" ht="13.5">
      <c r="A9" s="113" t="s">
        <v>10</v>
      </c>
      <c r="B9" s="120" t="s">
        <v>31</v>
      </c>
      <c r="C9" s="121">
        <v>1472</v>
      </c>
      <c r="D9" s="121">
        <v>559</v>
      </c>
      <c r="E9" s="121">
        <v>55</v>
      </c>
      <c r="F9" s="121">
        <v>38</v>
      </c>
      <c r="G9" s="121">
        <v>5</v>
      </c>
      <c r="H9" s="121">
        <v>32</v>
      </c>
      <c r="I9" s="121">
        <v>249</v>
      </c>
      <c r="J9" s="121">
        <v>2410</v>
      </c>
    </row>
    <row r="10" spans="1:10" ht="13.5">
      <c r="A10" s="114"/>
      <c r="B10" s="120" t="s">
        <v>32</v>
      </c>
      <c r="C10" s="121">
        <v>491</v>
      </c>
      <c r="D10" s="121">
        <v>116</v>
      </c>
      <c r="E10" s="121">
        <v>14</v>
      </c>
      <c r="F10" s="121">
        <v>8</v>
      </c>
      <c r="G10" s="121">
        <v>2</v>
      </c>
      <c r="H10" s="121">
        <v>15</v>
      </c>
      <c r="I10" s="121">
        <v>93</v>
      </c>
      <c r="J10" s="121">
        <v>739</v>
      </c>
    </row>
    <row r="11" spans="1:10" ht="13.5">
      <c r="A11" s="115"/>
      <c r="B11" s="122" t="s">
        <v>20</v>
      </c>
      <c r="C11" s="123">
        <v>1963</v>
      </c>
      <c r="D11" s="123">
        <v>675</v>
      </c>
      <c r="E11" s="123">
        <v>69</v>
      </c>
      <c r="F11" s="123">
        <v>46</v>
      </c>
      <c r="G11" s="123">
        <v>7</v>
      </c>
      <c r="H11" s="123">
        <v>47</v>
      </c>
      <c r="I11" s="123">
        <v>342</v>
      </c>
      <c r="J11" s="123">
        <v>3149</v>
      </c>
    </row>
    <row r="12" spans="1:10" ht="13.5">
      <c r="A12" s="113" t="s">
        <v>1</v>
      </c>
      <c r="B12" s="120" t="s">
        <v>31</v>
      </c>
      <c r="C12" s="121">
        <v>101</v>
      </c>
      <c r="D12" s="121">
        <v>27</v>
      </c>
      <c r="E12" s="121">
        <v>6</v>
      </c>
      <c r="F12" s="121">
        <v>10</v>
      </c>
      <c r="G12" s="121">
        <v>2</v>
      </c>
      <c r="H12" s="121">
        <v>57</v>
      </c>
      <c r="I12" s="121">
        <v>17</v>
      </c>
      <c r="J12" s="121">
        <v>220</v>
      </c>
    </row>
    <row r="13" spans="1:10" ht="13.5">
      <c r="A13" s="114"/>
      <c r="B13" s="120" t="s">
        <v>32</v>
      </c>
      <c r="C13" s="121">
        <v>575</v>
      </c>
      <c r="D13" s="121">
        <v>61</v>
      </c>
      <c r="E13" s="121">
        <v>30</v>
      </c>
      <c r="F13" s="121">
        <v>45</v>
      </c>
      <c r="G13" s="121">
        <v>2</v>
      </c>
      <c r="H13" s="121">
        <v>251</v>
      </c>
      <c r="I13" s="121">
        <v>88</v>
      </c>
      <c r="J13" s="121">
        <v>1052</v>
      </c>
    </row>
    <row r="14" spans="1:10" ht="13.5">
      <c r="A14" s="115"/>
      <c r="B14" s="122" t="s">
        <v>20</v>
      </c>
      <c r="C14" s="123">
        <v>676</v>
      </c>
      <c r="D14" s="123">
        <v>88</v>
      </c>
      <c r="E14" s="123">
        <v>36</v>
      </c>
      <c r="F14" s="123">
        <v>55</v>
      </c>
      <c r="G14" s="123">
        <v>4</v>
      </c>
      <c r="H14" s="123">
        <v>308</v>
      </c>
      <c r="I14" s="123">
        <v>105</v>
      </c>
      <c r="J14" s="123">
        <v>1272</v>
      </c>
    </row>
    <row r="15" spans="1:10" ht="13.5">
      <c r="A15" s="113" t="s">
        <v>4</v>
      </c>
      <c r="B15" s="120" t="s">
        <v>31</v>
      </c>
      <c r="C15" s="121">
        <v>1082</v>
      </c>
      <c r="D15" s="121">
        <v>323</v>
      </c>
      <c r="E15" s="121">
        <v>48</v>
      </c>
      <c r="F15" s="121">
        <v>56</v>
      </c>
      <c r="G15" s="121">
        <v>8</v>
      </c>
      <c r="H15" s="121">
        <v>77</v>
      </c>
      <c r="I15" s="121">
        <v>188</v>
      </c>
      <c r="J15" s="121">
        <v>1782</v>
      </c>
    </row>
    <row r="16" spans="1:10" ht="13.5">
      <c r="A16" s="114"/>
      <c r="B16" s="120" t="s">
        <v>32</v>
      </c>
      <c r="C16" s="121">
        <v>596</v>
      </c>
      <c r="D16" s="121">
        <v>88</v>
      </c>
      <c r="E16" s="121">
        <v>23</v>
      </c>
      <c r="F16" s="121">
        <v>31</v>
      </c>
      <c r="G16" s="121" t="s">
        <v>33</v>
      </c>
      <c r="H16" s="121">
        <v>59</v>
      </c>
      <c r="I16" s="121">
        <v>98</v>
      </c>
      <c r="J16" s="121">
        <v>895</v>
      </c>
    </row>
    <row r="17" spans="1:10" ht="13.5">
      <c r="A17" s="115"/>
      <c r="B17" s="122" t="s">
        <v>20</v>
      </c>
      <c r="C17" s="123">
        <v>1678</v>
      </c>
      <c r="D17" s="123">
        <v>411</v>
      </c>
      <c r="E17" s="123">
        <v>71</v>
      </c>
      <c r="F17" s="123">
        <v>87</v>
      </c>
      <c r="G17" s="123">
        <v>8</v>
      </c>
      <c r="H17" s="123">
        <v>136</v>
      </c>
      <c r="I17" s="123">
        <v>286</v>
      </c>
      <c r="J17" s="123">
        <v>2677</v>
      </c>
    </row>
    <row r="18" spans="1:10" ht="13.5">
      <c r="A18" s="113" t="s">
        <v>0</v>
      </c>
      <c r="B18" s="120" t="s">
        <v>31</v>
      </c>
      <c r="C18" s="121">
        <v>166</v>
      </c>
      <c r="D18" s="121">
        <v>124</v>
      </c>
      <c r="E18" s="121">
        <v>9</v>
      </c>
      <c r="F18" s="121">
        <v>4</v>
      </c>
      <c r="G18" s="121">
        <v>1</v>
      </c>
      <c r="H18" s="121">
        <v>13</v>
      </c>
      <c r="I18" s="121">
        <v>42</v>
      </c>
      <c r="J18" s="121">
        <v>359</v>
      </c>
    </row>
    <row r="19" spans="1:10" ht="13.5">
      <c r="A19" s="114"/>
      <c r="B19" s="120" t="s">
        <v>32</v>
      </c>
      <c r="C19" s="121">
        <v>145</v>
      </c>
      <c r="D19" s="121">
        <v>50</v>
      </c>
      <c r="E19" s="121">
        <v>8</v>
      </c>
      <c r="F19" s="121">
        <v>1</v>
      </c>
      <c r="G19" s="121">
        <v>2</v>
      </c>
      <c r="H19" s="121">
        <v>18</v>
      </c>
      <c r="I19" s="121">
        <v>38</v>
      </c>
      <c r="J19" s="121">
        <v>262</v>
      </c>
    </row>
    <row r="20" spans="1:10" ht="13.5">
      <c r="A20" s="115"/>
      <c r="B20" s="122" t="s">
        <v>20</v>
      </c>
      <c r="C20" s="123">
        <v>311</v>
      </c>
      <c r="D20" s="123">
        <v>174</v>
      </c>
      <c r="E20" s="123">
        <v>17</v>
      </c>
      <c r="F20" s="123">
        <v>5</v>
      </c>
      <c r="G20" s="123">
        <v>3</v>
      </c>
      <c r="H20" s="123">
        <v>31</v>
      </c>
      <c r="I20" s="123">
        <v>80</v>
      </c>
      <c r="J20" s="123">
        <v>621</v>
      </c>
    </row>
    <row r="21" spans="1:10" ht="13.5">
      <c r="A21" s="113" t="s">
        <v>5</v>
      </c>
      <c r="B21" s="120" t="s">
        <v>31</v>
      </c>
      <c r="C21" s="121">
        <v>192</v>
      </c>
      <c r="D21" s="121">
        <v>27</v>
      </c>
      <c r="E21" s="121">
        <v>10</v>
      </c>
      <c r="F21" s="121">
        <v>10</v>
      </c>
      <c r="G21" s="121">
        <v>2</v>
      </c>
      <c r="H21" s="121">
        <v>4</v>
      </c>
      <c r="I21" s="121">
        <v>26</v>
      </c>
      <c r="J21" s="121">
        <v>271</v>
      </c>
    </row>
    <row r="22" spans="1:10" ht="13.5">
      <c r="A22" s="114"/>
      <c r="B22" s="120" t="s">
        <v>32</v>
      </c>
      <c r="C22" s="121">
        <v>279</v>
      </c>
      <c r="D22" s="121">
        <v>25</v>
      </c>
      <c r="E22" s="121">
        <v>6</v>
      </c>
      <c r="F22" s="121">
        <v>7</v>
      </c>
      <c r="G22" s="121">
        <v>1</v>
      </c>
      <c r="H22" s="121">
        <v>5</v>
      </c>
      <c r="I22" s="121">
        <v>51</v>
      </c>
      <c r="J22" s="121">
        <v>374</v>
      </c>
    </row>
    <row r="23" spans="1:10" ht="13.5">
      <c r="A23" s="115"/>
      <c r="B23" s="122" t="s">
        <v>20</v>
      </c>
      <c r="C23" s="123">
        <v>471</v>
      </c>
      <c r="D23" s="123">
        <v>52</v>
      </c>
      <c r="E23" s="123">
        <v>16</v>
      </c>
      <c r="F23" s="123">
        <v>17</v>
      </c>
      <c r="G23" s="123">
        <v>3</v>
      </c>
      <c r="H23" s="123">
        <v>9</v>
      </c>
      <c r="I23" s="123">
        <v>77</v>
      </c>
      <c r="J23" s="123">
        <v>645</v>
      </c>
    </row>
    <row r="24" spans="1:10" ht="13.5">
      <c r="A24" s="113" t="s">
        <v>9</v>
      </c>
      <c r="B24" s="120" t="s">
        <v>31</v>
      </c>
      <c r="C24" s="121">
        <v>151</v>
      </c>
      <c r="D24" s="121">
        <v>144</v>
      </c>
      <c r="E24" s="121">
        <v>12</v>
      </c>
      <c r="F24" s="121">
        <v>8</v>
      </c>
      <c r="G24" s="121" t="s">
        <v>33</v>
      </c>
      <c r="H24" s="121">
        <v>1</v>
      </c>
      <c r="I24" s="121">
        <v>135</v>
      </c>
      <c r="J24" s="121">
        <v>451</v>
      </c>
    </row>
    <row r="25" spans="1:10" ht="13.5">
      <c r="A25" s="114"/>
      <c r="B25" s="120" t="s">
        <v>32</v>
      </c>
      <c r="C25" s="121">
        <v>140</v>
      </c>
      <c r="D25" s="121">
        <v>84</v>
      </c>
      <c r="E25" s="121">
        <v>9</v>
      </c>
      <c r="F25" s="121">
        <v>8</v>
      </c>
      <c r="G25" s="121">
        <v>1</v>
      </c>
      <c r="H25" s="121">
        <v>2</v>
      </c>
      <c r="I25" s="121">
        <v>143</v>
      </c>
      <c r="J25" s="121">
        <v>387</v>
      </c>
    </row>
    <row r="26" spans="1:10" ht="13.5">
      <c r="A26" s="115"/>
      <c r="B26" s="122" t="s">
        <v>20</v>
      </c>
      <c r="C26" s="123">
        <v>291</v>
      </c>
      <c r="D26" s="123">
        <v>228</v>
      </c>
      <c r="E26" s="123">
        <v>21</v>
      </c>
      <c r="F26" s="123">
        <v>16</v>
      </c>
      <c r="G26" s="123">
        <v>1</v>
      </c>
      <c r="H26" s="123">
        <v>3</v>
      </c>
      <c r="I26" s="123">
        <v>278</v>
      </c>
      <c r="J26" s="123">
        <v>838</v>
      </c>
    </row>
    <row r="27" spans="1:10" ht="13.5">
      <c r="A27" s="113" t="s">
        <v>7</v>
      </c>
      <c r="B27" s="120" t="s">
        <v>31</v>
      </c>
      <c r="C27" s="121">
        <v>99</v>
      </c>
      <c r="D27" s="121">
        <v>29</v>
      </c>
      <c r="E27" s="121">
        <v>3</v>
      </c>
      <c r="F27" s="121">
        <v>8</v>
      </c>
      <c r="G27" s="121">
        <v>1</v>
      </c>
      <c r="H27" s="121">
        <v>2</v>
      </c>
      <c r="I27" s="121">
        <v>47</v>
      </c>
      <c r="J27" s="121">
        <v>189</v>
      </c>
    </row>
    <row r="28" spans="1:10" ht="13.5">
      <c r="A28" s="114"/>
      <c r="B28" s="120" t="s">
        <v>32</v>
      </c>
      <c r="C28" s="121">
        <v>95</v>
      </c>
      <c r="D28" s="121">
        <v>7</v>
      </c>
      <c r="E28" s="121">
        <v>3</v>
      </c>
      <c r="F28" s="121">
        <v>5</v>
      </c>
      <c r="G28" s="121" t="s">
        <v>33</v>
      </c>
      <c r="H28" s="121">
        <v>5</v>
      </c>
      <c r="I28" s="121">
        <v>63</v>
      </c>
      <c r="J28" s="121">
        <v>178</v>
      </c>
    </row>
    <row r="29" spans="1:10" ht="13.5">
      <c r="A29" s="115"/>
      <c r="B29" s="122" t="s">
        <v>20</v>
      </c>
      <c r="C29" s="123">
        <v>194</v>
      </c>
      <c r="D29" s="123">
        <v>36</v>
      </c>
      <c r="E29" s="123">
        <v>6</v>
      </c>
      <c r="F29" s="123">
        <v>13</v>
      </c>
      <c r="G29" s="123">
        <v>1</v>
      </c>
      <c r="H29" s="123">
        <v>7</v>
      </c>
      <c r="I29" s="123">
        <v>110</v>
      </c>
      <c r="J29" s="123">
        <v>367</v>
      </c>
    </row>
    <row r="30" spans="1:10" ht="13.5">
      <c r="A30" s="113" t="s">
        <v>3</v>
      </c>
      <c r="B30" s="120" t="s">
        <v>31</v>
      </c>
      <c r="C30" s="121">
        <v>12</v>
      </c>
      <c r="D30" s="121">
        <v>6</v>
      </c>
      <c r="E30" s="121" t="s">
        <v>33</v>
      </c>
      <c r="F30" s="121" t="s">
        <v>33</v>
      </c>
      <c r="G30" s="121" t="s">
        <v>33</v>
      </c>
      <c r="H30" s="121" t="s">
        <v>33</v>
      </c>
      <c r="I30" s="121">
        <v>7</v>
      </c>
      <c r="J30" s="121">
        <v>25</v>
      </c>
    </row>
    <row r="31" spans="1:10" ht="13.5">
      <c r="A31" s="114"/>
      <c r="B31" s="120" t="s">
        <v>32</v>
      </c>
      <c r="C31" s="121">
        <v>8</v>
      </c>
      <c r="D31" s="121">
        <v>2</v>
      </c>
      <c r="E31" s="121" t="s">
        <v>33</v>
      </c>
      <c r="F31" s="121" t="s">
        <v>33</v>
      </c>
      <c r="G31" s="121" t="s">
        <v>33</v>
      </c>
      <c r="H31" s="121" t="s">
        <v>33</v>
      </c>
      <c r="I31" s="121">
        <v>9</v>
      </c>
      <c r="J31" s="121">
        <v>19</v>
      </c>
    </row>
    <row r="32" spans="1:10" ht="13.5">
      <c r="A32" s="115"/>
      <c r="B32" s="122" t="s">
        <v>20</v>
      </c>
      <c r="C32" s="123">
        <v>20</v>
      </c>
      <c r="D32" s="123">
        <v>8</v>
      </c>
      <c r="E32" s="123">
        <v>0</v>
      </c>
      <c r="F32" s="123">
        <v>0</v>
      </c>
      <c r="G32" s="123">
        <v>0</v>
      </c>
      <c r="H32" s="123">
        <v>0</v>
      </c>
      <c r="I32" s="123">
        <v>16</v>
      </c>
      <c r="J32" s="123">
        <v>44</v>
      </c>
    </row>
    <row r="33" spans="1:10" ht="13.5">
      <c r="A33" s="113" t="s">
        <v>2</v>
      </c>
      <c r="B33" s="120" t="s">
        <v>31</v>
      </c>
      <c r="C33" s="121" t="s">
        <v>33</v>
      </c>
      <c r="D33" s="121" t="s">
        <v>33</v>
      </c>
      <c r="E33" s="121" t="s">
        <v>33</v>
      </c>
      <c r="F33" s="121">
        <v>1</v>
      </c>
      <c r="G33" s="121" t="s">
        <v>33</v>
      </c>
      <c r="H33" s="121">
        <v>18</v>
      </c>
      <c r="I33" s="121" t="s">
        <v>33</v>
      </c>
      <c r="J33" s="121">
        <v>19</v>
      </c>
    </row>
    <row r="34" spans="1:10" ht="13.5">
      <c r="A34" s="114"/>
      <c r="B34" s="120" t="s">
        <v>32</v>
      </c>
      <c r="C34" s="121" t="s">
        <v>33</v>
      </c>
      <c r="D34" s="121"/>
      <c r="E34" s="121"/>
      <c r="F34" s="121" t="s">
        <v>33</v>
      </c>
      <c r="G34" s="121" t="s">
        <v>33</v>
      </c>
      <c r="H34" s="121">
        <v>25</v>
      </c>
      <c r="I34" s="121">
        <v>1</v>
      </c>
      <c r="J34" s="121">
        <v>26</v>
      </c>
    </row>
    <row r="35" spans="1:10" ht="13.5">
      <c r="A35" s="115"/>
      <c r="B35" s="122" t="s">
        <v>20</v>
      </c>
      <c r="C35" s="123">
        <v>0</v>
      </c>
      <c r="D35" s="123">
        <v>0</v>
      </c>
      <c r="E35" s="123">
        <v>0</v>
      </c>
      <c r="F35" s="123">
        <v>1</v>
      </c>
      <c r="G35" s="123">
        <v>0</v>
      </c>
      <c r="H35" s="123">
        <v>43</v>
      </c>
      <c r="I35" s="123">
        <v>1</v>
      </c>
      <c r="J35" s="123">
        <v>45</v>
      </c>
    </row>
    <row r="36" spans="1:10" ht="13.5">
      <c r="A36" t="s">
        <v>17</v>
      </c>
      <c r="B36" s="120" t="s">
        <v>31</v>
      </c>
      <c r="C36" s="124">
        <v>5113</v>
      </c>
      <c r="D36" s="124">
        <v>2125</v>
      </c>
      <c r="E36" s="124">
        <v>279</v>
      </c>
      <c r="F36" s="124">
        <v>229</v>
      </c>
      <c r="G36" s="124">
        <v>30</v>
      </c>
      <c r="H36" s="124">
        <v>370</v>
      </c>
      <c r="I36" s="124">
        <v>1071</v>
      </c>
      <c r="J36" s="124">
        <v>9217</v>
      </c>
    </row>
    <row r="37" spans="2:10" ht="13.5">
      <c r="B37" s="120" t="s">
        <v>32</v>
      </c>
      <c r="C37" s="124">
        <v>4511</v>
      </c>
      <c r="D37" s="124">
        <v>876</v>
      </c>
      <c r="E37" s="124">
        <v>169</v>
      </c>
      <c r="F37" s="124">
        <v>199</v>
      </c>
      <c r="G37" s="124">
        <v>13</v>
      </c>
      <c r="H37" s="124">
        <v>601</v>
      </c>
      <c r="I37" s="124">
        <v>920</v>
      </c>
      <c r="J37" s="124">
        <v>7289</v>
      </c>
    </row>
    <row r="38" spans="1:10" ht="13.5">
      <c r="A38" s="51"/>
      <c r="B38" s="125" t="s">
        <v>20</v>
      </c>
      <c r="C38" s="126">
        <v>9624</v>
      </c>
      <c r="D38" s="126">
        <v>3001</v>
      </c>
      <c r="E38" s="126">
        <v>448</v>
      </c>
      <c r="F38" s="126">
        <v>428</v>
      </c>
      <c r="G38" s="126">
        <v>43</v>
      </c>
      <c r="H38" s="126">
        <v>971</v>
      </c>
      <c r="I38" s="126">
        <v>1991</v>
      </c>
      <c r="J38" s="126">
        <v>16506</v>
      </c>
    </row>
  </sheetData>
  <printOptions/>
  <pageMargins left="0.25" right="0.25" top="1" bottom="1" header="0.5" footer="0.5"/>
  <pageSetup fitToHeight="1" fitToWidth="1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5"/>
  <sheetViews>
    <sheetView showGridLines="0" workbookViewId="0" topLeftCell="A1">
      <selection activeCell="M28" sqref="M28"/>
    </sheetView>
  </sheetViews>
  <sheetFormatPr defaultColWidth="9.00390625" defaultRowHeight="12.75"/>
  <cols>
    <col min="1" max="1" width="22.25390625" style="0" bestFit="1" customWidth="1"/>
    <col min="2" max="2" width="10.625" style="0" customWidth="1"/>
    <col min="3" max="3" width="10.75390625" style="0" customWidth="1"/>
    <col min="4" max="4" width="9.00390625" style="5" customWidth="1"/>
    <col min="5" max="5" width="11.375" style="0" customWidth="1"/>
    <col min="7" max="7" width="11.625" style="5" customWidth="1"/>
    <col min="8" max="8" width="9.875" style="0" bestFit="1" customWidth="1"/>
    <col min="9" max="9" width="11.50390625" style="0" customWidth="1"/>
    <col min="10" max="10" width="9.00390625" style="5" customWidth="1"/>
  </cols>
  <sheetData>
    <row r="1" ht="18">
      <c r="A1" s="10" t="s">
        <v>38</v>
      </c>
    </row>
    <row r="2" spans="1:10" ht="12.75">
      <c r="A2" s="61"/>
      <c r="B2" s="91" t="s">
        <v>13</v>
      </c>
      <c r="C2" s="91"/>
      <c r="D2" s="91"/>
      <c r="E2" s="91" t="s">
        <v>37</v>
      </c>
      <c r="F2" s="91"/>
      <c r="G2" s="91"/>
      <c r="H2" s="91" t="s">
        <v>20</v>
      </c>
      <c r="I2" s="91"/>
      <c r="J2" s="91"/>
    </row>
    <row r="3" spans="1:10" ht="25.5">
      <c r="A3" s="56" t="s">
        <v>12</v>
      </c>
      <c r="B3" s="58">
        <v>2008</v>
      </c>
      <c r="C3" s="58">
        <v>2009</v>
      </c>
      <c r="D3" s="62" t="s">
        <v>36</v>
      </c>
      <c r="E3" s="58">
        <v>2008</v>
      </c>
      <c r="F3" s="58">
        <v>2009</v>
      </c>
      <c r="G3" s="62" t="s">
        <v>36</v>
      </c>
      <c r="H3" s="58">
        <v>2008</v>
      </c>
      <c r="I3" s="58">
        <v>2009</v>
      </c>
      <c r="J3" s="62" t="s">
        <v>36</v>
      </c>
    </row>
    <row r="4" spans="1:10" ht="12.75">
      <c r="A4" s="99" t="s">
        <v>8</v>
      </c>
      <c r="B4" s="127">
        <v>15697</v>
      </c>
      <c r="C4" s="127">
        <v>16126</v>
      </c>
      <c r="D4" s="128">
        <f>((C4-B4)/B4)</f>
        <v>0.027330063069376315</v>
      </c>
      <c r="E4" s="127">
        <v>8000</v>
      </c>
      <c r="F4" s="127">
        <v>9812</v>
      </c>
      <c r="G4" s="129">
        <f aca="true" t="shared" si="0" ref="G4:G15">((F4-E4)/E4)</f>
        <v>0.2265</v>
      </c>
      <c r="H4" s="127">
        <f>SUM(B4,E4)</f>
        <v>23697</v>
      </c>
      <c r="I4" s="127">
        <v>25938</v>
      </c>
      <c r="J4" s="129">
        <f aca="true" t="shared" si="1" ref="J4:J15">((I4-H4)/H4)</f>
        <v>0.0945689327763008</v>
      </c>
    </row>
    <row r="5" spans="1:10" ht="12.75">
      <c r="A5" s="102" t="s">
        <v>6</v>
      </c>
      <c r="B5" s="130">
        <v>46487</v>
      </c>
      <c r="C5" s="130">
        <v>50719</v>
      </c>
      <c r="D5" s="131">
        <f aca="true" t="shared" si="2" ref="D5:D15">((C5-B5)/B5)</f>
        <v>0.09103620366984318</v>
      </c>
      <c r="E5" s="130">
        <v>4776</v>
      </c>
      <c r="F5" s="130">
        <v>5069</v>
      </c>
      <c r="G5" s="131">
        <f t="shared" si="0"/>
        <v>0.06134840871021775</v>
      </c>
      <c r="H5" s="130">
        <f aca="true" t="shared" si="3" ref="H5:H15">SUM(B5,E5)</f>
        <v>51263</v>
      </c>
      <c r="I5" s="130">
        <v>55788</v>
      </c>
      <c r="J5" s="131">
        <f t="shared" si="1"/>
        <v>0.08827029241363167</v>
      </c>
    </row>
    <row r="6" spans="1:10" ht="12.75">
      <c r="A6" s="102" t="s">
        <v>10</v>
      </c>
      <c r="B6" s="130">
        <v>10326</v>
      </c>
      <c r="C6" s="130">
        <v>10273</v>
      </c>
      <c r="D6" s="131">
        <f t="shared" si="2"/>
        <v>-0.005132674801472012</v>
      </c>
      <c r="E6" s="130">
        <v>10328</v>
      </c>
      <c r="F6" s="130">
        <v>9960</v>
      </c>
      <c r="G6" s="131">
        <f t="shared" si="0"/>
        <v>-0.03563129357087529</v>
      </c>
      <c r="H6" s="130">
        <f t="shared" si="3"/>
        <v>20654</v>
      </c>
      <c r="I6" s="130">
        <v>20233</v>
      </c>
      <c r="J6" s="131">
        <f t="shared" si="1"/>
        <v>-0.020383460830831802</v>
      </c>
    </row>
    <row r="7" spans="1:10" ht="12.75">
      <c r="A7" s="102" t="s">
        <v>1</v>
      </c>
      <c r="B7" s="130">
        <v>5235</v>
      </c>
      <c r="C7" s="130">
        <v>5658</v>
      </c>
      <c r="D7" s="131">
        <f t="shared" si="2"/>
        <v>0.08080229226361031</v>
      </c>
      <c r="E7" s="130">
        <v>2572</v>
      </c>
      <c r="F7" s="130">
        <v>2715</v>
      </c>
      <c r="G7" s="131">
        <f t="shared" si="0"/>
        <v>0.05559875583203733</v>
      </c>
      <c r="H7" s="130">
        <f t="shared" si="3"/>
        <v>7807</v>
      </c>
      <c r="I7" s="130">
        <v>8373</v>
      </c>
      <c r="J7" s="131">
        <f t="shared" si="1"/>
        <v>0.07249903932368387</v>
      </c>
    </row>
    <row r="8" spans="1:10" ht="12.75">
      <c r="A8" s="102" t="s">
        <v>4</v>
      </c>
      <c r="B8" s="130">
        <v>34672</v>
      </c>
      <c r="C8" s="130">
        <v>39261</v>
      </c>
      <c r="D8" s="131">
        <f t="shared" si="2"/>
        <v>0.13235463774803877</v>
      </c>
      <c r="E8" s="130">
        <v>6036</v>
      </c>
      <c r="F8" s="130">
        <v>6085</v>
      </c>
      <c r="G8" s="131">
        <f t="shared" si="0"/>
        <v>0.008117958913187541</v>
      </c>
      <c r="H8" s="130">
        <f t="shared" si="3"/>
        <v>40708</v>
      </c>
      <c r="I8" s="130">
        <v>45346</v>
      </c>
      <c r="J8" s="131">
        <f t="shared" si="1"/>
        <v>0.11393337918836592</v>
      </c>
    </row>
    <row r="9" spans="1:10" ht="12.75">
      <c r="A9" s="102" t="s">
        <v>0</v>
      </c>
      <c r="B9" s="130">
        <v>5935</v>
      </c>
      <c r="C9" s="130">
        <v>6456</v>
      </c>
      <c r="D9" s="131">
        <f t="shared" si="2"/>
        <v>0.0877843302443134</v>
      </c>
      <c r="E9" s="130">
        <v>3000</v>
      </c>
      <c r="F9" s="130">
        <v>3004</v>
      </c>
      <c r="G9" s="131">
        <f t="shared" si="0"/>
        <v>0.0013333333333333333</v>
      </c>
      <c r="H9" s="130">
        <f t="shared" si="3"/>
        <v>8935</v>
      </c>
      <c r="I9" s="130">
        <v>9460</v>
      </c>
      <c r="J9" s="131">
        <f t="shared" si="1"/>
        <v>0.05875769445998881</v>
      </c>
    </row>
    <row r="10" spans="1:10" ht="12.75">
      <c r="A10" s="102" t="s">
        <v>5</v>
      </c>
      <c r="B10" s="132" t="s">
        <v>11</v>
      </c>
      <c r="C10" s="130">
        <v>0</v>
      </c>
      <c r="D10" s="133" t="s">
        <v>11</v>
      </c>
      <c r="E10" s="134">
        <v>8673.5</v>
      </c>
      <c r="F10" s="130">
        <v>8495.5</v>
      </c>
      <c r="G10" s="131">
        <f t="shared" si="0"/>
        <v>-0.0205222805095982</v>
      </c>
      <c r="H10" s="130">
        <f t="shared" si="3"/>
        <v>8673.5</v>
      </c>
      <c r="I10" s="130">
        <v>8495.5</v>
      </c>
      <c r="J10" s="131">
        <f t="shared" si="1"/>
        <v>-0.0205222805095982</v>
      </c>
    </row>
    <row r="11" spans="1:10" ht="12.75">
      <c r="A11" s="102" t="s">
        <v>9</v>
      </c>
      <c r="B11" s="130">
        <v>928</v>
      </c>
      <c r="C11" s="130">
        <v>919</v>
      </c>
      <c r="D11" s="135">
        <f t="shared" si="2"/>
        <v>-0.009698275862068966</v>
      </c>
      <c r="E11" s="132" t="s">
        <v>11</v>
      </c>
      <c r="F11" s="132" t="s">
        <v>11</v>
      </c>
      <c r="G11" s="132" t="s">
        <v>11</v>
      </c>
      <c r="H11" s="130">
        <f t="shared" si="3"/>
        <v>928</v>
      </c>
      <c r="I11" s="130">
        <v>919</v>
      </c>
      <c r="J11" s="131">
        <f t="shared" si="1"/>
        <v>-0.009698275862068966</v>
      </c>
    </row>
    <row r="12" spans="1:10" ht="12.75">
      <c r="A12" s="102" t="s">
        <v>3</v>
      </c>
      <c r="B12" s="132" t="s">
        <v>11</v>
      </c>
      <c r="C12" s="132" t="s">
        <v>11</v>
      </c>
      <c r="D12" s="133" t="s">
        <v>11</v>
      </c>
      <c r="E12" s="132" t="s">
        <v>11</v>
      </c>
      <c r="F12" s="132" t="s">
        <v>11</v>
      </c>
      <c r="G12" s="132" t="s">
        <v>11</v>
      </c>
      <c r="H12" s="132" t="s">
        <v>11</v>
      </c>
      <c r="I12" s="132" t="s">
        <v>11</v>
      </c>
      <c r="J12" s="133" t="s">
        <v>11</v>
      </c>
    </row>
    <row r="13" spans="1:10" ht="12.75">
      <c r="A13" s="102" t="s">
        <v>2</v>
      </c>
      <c r="B13" s="130">
        <v>375</v>
      </c>
      <c r="C13" s="130">
        <v>377</v>
      </c>
      <c r="D13" s="135">
        <f t="shared" si="2"/>
        <v>0.005333333333333333</v>
      </c>
      <c r="E13" s="134">
        <v>187</v>
      </c>
      <c r="F13" s="130">
        <v>430</v>
      </c>
      <c r="G13" s="131">
        <f t="shared" si="0"/>
        <v>1.2994652406417113</v>
      </c>
      <c r="H13" s="130">
        <f t="shared" si="3"/>
        <v>562</v>
      </c>
      <c r="I13" s="130">
        <v>807</v>
      </c>
      <c r="J13" s="131">
        <f t="shared" si="1"/>
        <v>0.4359430604982206</v>
      </c>
    </row>
    <row r="14" spans="1:10" ht="12.75">
      <c r="A14" s="107" t="s">
        <v>35</v>
      </c>
      <c r="B14" s="136">
        <v>112</v>
      </c>
      <c r="C14" s="136">
        <v>121</v>
      </c>
      <c r="D14" s="137">
        <f t="shared" si="2"/>
        <v>0.08035714285714286</v>
      </c>
      <c r="E14" s="138" t="s">
        <v>11</v>
      </c>
      <c r="F14" s="138" t="s">
        <v>11</v>
      </c>
      <c r="G14" s="138" t="s">
        <v>11</v>
      </c>
      <c r="H14" s="136">
        <f t="shared" si="3"/>
        <v>112</v>
      </c>
      <c r="I14" s="136">
        <v>121</v>
      </c>
      <c r="J14" s="139">
        <f t="shared" si="1"/>
        <v>0.08035714285714286</v>
      </c>
    </row>
    <row r="15" spans="1:10" ht="12.75">
      <c r="A15" s="6" t="s">
        <v>17</v>
      </c>
      <c r="B15" s="7">
        <f>SUM(B4:B14)</f>
        <v>119767</v>
      </c>
      <c r="C15" s="7">
        <f>SUM(C4:C14)</f>
        <v>129910</v>
      </c>
      <c r="D15" s="8">
        <f t="shared" si="2"/>
        <v>0.08468943866006495</v>
      </c>
      <c r="E15" s="7">
        <f>SUM(E4:E14)</f>
        <v>43572.5</v>
      </c>
      <c r="F15" s="7">
        <f>SUM(F4:F14)</f>
        <v>45570.5</v>
      </c>
      <c r="G15" s="9">
        <f t="shared" si="0"/>
        <v>0.04585461013253773</v>
      </c>
      <c r="H15" s="7">
        <f t="shared" si="3"/>
        <v>163339.5</v>
      </c>
      <c r="I15" s="7">
        <f>SUM(I4:I14)</f>
        <v>175480.5</v>
      </c>
      <c r="J15" s="9">
        <f t="shared" si="1"/>
        <v>0.07432984673027651</v>
      </c>
    </row>
    <row r="17" ht="18">
      <c r="A17" s="10" t="s">
        <v>47</v>
      </c>
    </row>
    <row r="18" spans="1:9" ht="12.75">
      <c r="A18" s="63"/>
      <c r="B18" s="91" t="s">
        <v>41</v>
      </c>
      <c r="C18" s="91"/>
      <c r="D18" s="91" t="s">
        <v>42</v>
      </c>
      <c r="E18" s="91"/>
      <c r="F18" s="91" t="s">
        <v>5</v>
      </c>
      <c r="G18" s="91"/>
      <c r="H18" s="91" t="s">
        <v>20</v>
      </c>
      <c r="I18" s="91"/>
    </row>
    <row r="19" spans="1:9" ht="24.75" customHeight="1">
      <c r="A19" s="62" t="s">
        <v>45</v>
      </c>
      <c r="B19" s="58" t="s">
        <v>43</v>
      </c>
      <c r="C19" s="62" t="s">
        <v>44</v>
      </c>
      <c r="D19" s="58" t="s">
        <v>43</v>
      </c>
      <c r="E19" s="62" t="s">
        <v>44</v>
      </c>
      <c r="F19" s="58" t="s">
        <v>43</v>
      </c>
      <c r="G19" s="62" t="s">
        <v>44</v>
      </c>
      <c r="H19" s="58" t="s">
        <v>43</v>
      </c>
      <c r="I19" s="62" t="s">
        <v>44</v>
      </c>
    </row>
    <row r="20" spans="1:9" ht="12.75">
      <c r="A20" s="101">
        <v>0</v>
      </c>
      <c r="B20" s="100">
        <v>73</v>
      </c>
      <c r="C20" s="140">
        <v>0.006817332835263355</v>
      </c>
      <c r="D20" s="100">
        <v>1</v>
      </c>
      <c r="E20" s="140">
        <v>0.00019406171162429653</v>
      </c>
      <c r="F20" s="100">
        <v>0</v>
      </c>
      <c r="G20" s="141" t="s">
        <v>11</v>
      </c>
      <c r="H20" s="100">
        <v>74</v>
      </c>
      <c r="I20" s="142">
        <v>0.004483218223676239</v>
      </c>
    </row>
    <row r="21" spans="1:9" ht="12.75">
      <c r="A21" s="105">
        <v>1</v>
      </c>
      <c r="B21" s="103">
        <v>71</v>
      </c>
      <c r="C21" s="143">
        <v>0.013447889428464699</v>
      </c>
      <c r="D21" s="103">
        <v>251</v>
      </c>
      <c r="E21" s="143">
        <v>0.048903551329322725</v>
      </c>
      <c r="F21" s="103">
        <v>0</v>
      </c>
      <c r="G21" s="104" t="s">
        <v>11</v>
      </c>
      <c r="H21" s="103">
        <v>322</v>
      </c>
      <c r="I21" s="144">
        <v>0.023991275899672846</v>
      </c>
    </row>
    <row r="22" spans="1:9" ht="12.75">
      <c r="A22" s="105">
        <v>2</v>
      </c>
      <c r="B22" s="103">
        <v>47</v>
      </c>
      <c r="C22" s="143">
        <v>0.017837131116921926</v>
      </c>
      <c r="D22" s="103">
        <v>108</v>
      </c>
      <c r="E22" s="143">
        <v>0.06986221618474675</v>
      </c>
      <c r="F22" s="103">
        <v>1</v>
      </c>
      <c r="G22" s="143">
        <v>0.0015503875968992248</v>
      </c>
      <c r="H22" s="103">
        <v>156</v>
      </c>
      <c r="I22" s="144">
        <v>0.033442384587422755</v>
      </c>
    </row>
    <row r="23" spans="1:9" ht="12.75">
      <c r="A23" s="105">
        <v>3</v>
      </c>
      <c r="B23" s="103">
        <v>228</v>
      </c>
      <c r="C23" s="143">
        <v>0.03912962271199103</v>
      </c>
      <c r="D23" s="103">
        <v>570</v>
      </c>
      <c r="E23" s="143">
        <v>0.18047739181059577</v>
      </c>
      <c r="F23" s="103">
        <v>8</v>
      </c>
      <c r="G23" s="143">
        <v>0.013953488372093023</v>
      </c>
      <c r="H23" s="103">
        <v>806</v>
      </c>
      <c r="I23" s="144">
        <v>0.08227311280746395</v>
      </c>
    </row>
    <row r="24" spans="1:9" ht="12.75">
      <c r="A24" s="105">
        <v>4</v>
      </c>
      <c r="B24" s="103">
        <v>628</v>
      </c>
      <c r="C24" s="143">
        <v>0.09777736271946208</v>
      </c>
      <c r="D24" s="103">
        <v>508</v>
      </c>
      <c r="E24" s="143">
        <v>0.2790607413157384</v>
      </c>
      <c r="F24" s="103">
        <v>1</v>
      </c>
      <c r="G24" s="143">
        <v>0.015503875968992248</v>
      </c>
      <c r="H24" s="103">
        <v>1137</v>
      </c>
      <c r="I24" s="144">
        <v>0.15115715497394885</v>
      </c>
    </row>
    <row r="25" spans="1:9" ht="12.75">
      <c r="A25" s="105">
        <v>5</v>
      </c>
      <c r="B25" s="103">
        <v>84</v>
      </c>
      <c r="C25" s="143">
        <v>0.1056219648860665</v>
      </c>
      <c r="D25" s="103">
        <v>90</v>
      </c>
      <c r="E25" s="143">
        <v>0.2965262953619251</v>
      </c>
      <c r="F25" s="103">
        <v>0</v>
      </c>
      <c r="G25" s="143">
        <v>0.015503875968992248</v>
      </c>
      <c r="H25" s="103">
        <v>174</v>
      </c>
      <c r="I25" s="144">
        <v>0.161698776202593</v>
      </c>
    </row>
    <row r="26" spans="1:9" ht="12.75">
      <c r="A26" s="105">
        <v>6</v>
      </c>
      <c r="B26" s="103">
        <v>293</v>
      </c>
      <c r="C26" s="143">
        <v>0.13298468434815092</v>
      </c>
      <c r="D26" s="103">
        <v>857</v>
      </c>
      <c r="E26" s="143">
        <v>0.4628371822239472</v>
      </c>
      <c r="F26" s="103">
        <v>9</v>
      </c>
      <c r="G26" s="143">
        <v>0.02945736434108527</v>
      </c>
      <c r="H26" s="103">
        <v>1159</v>
      </c>
      <c r="I26" s="144">
        <v>0.23191566703017086</v>
      </c>
    </row>
    <row r="27" spans="1:9" ht="12.75">
      <c r="A27" s="105">
        <v>7</v>
      </c>
      <c r="B27" s="103">
        <v>392</v>
      </c>
      <c r="C27" s="143">
        <v>0.1695928277923048</v>
      </c>
      <c r="D27" s="103">
        <v>365</v>
      </c>
      <c r="E27" s="143">
        <v>0.5336697069668155</v>
      </c>
      <c r="F27" s="103">
        <v>2</v>
      </c>
      <c r="G27" s="143">
        <v>0.03255813953488372</v>
      </c>
      <c r="H27" s="103">
        <v>759</v>
      </c>
      <c r="I27" s="144">
        <v>0.2778989458378771</v>
      </c>
    </row>
    <row r="28" spans="1:9" ht="12.75">
      <c r="A28" s="105">
        <v>8</v>
      </c>
      <c r="B28" s="103">
        <v>631</v>
      </c>
      <c r="C28" s="143">
        <v>0.2285207321628689</v>
      </c>
      <c r="D28" s="103">
        <v>708</v>
      </c>
      <c r="E28" s="143">
        <v>0.6710653987968174</v>
      </c>
      <c r="F28" s="103">
        <v>19</v>
      </c>
      <c r="G28" s="143">
        <v>0.06201550387596899</v>
      </c>
      <c r="H28" s="103">
        <v>1358</v>
      </c>
      <c r="I28" s="144">
        <v>0.3601720586453411</v>
      </c>
    </row>
    <row r="29" spans="1:9" ht="12.75">
      <c r="A29" s="105">
        <v>9</v>
      </c>
      <c r="B29" s="103">
        <v>220</v>
      </c>
      <c r="C29" s="143">
        <v>0.24906611878968996</v>
      </c>
      <c r="D29" s="103">
        <v>683</v>
      </c>
      <c r="E29" s="143">
        <v>0.803609547836212</v>
      </c>
      <c r="F29" s="103">
        <v>64</v>
      </c>
      <c r="G29" s="143">
        <v>0.16124031007751938</v>
      </c>
      <c r="H29" s="103">
        <v>967</v>
      </c>
      <c r="I29" s="144">
        <v>0.4187568157033806</v>
      </c>
    </row>
    <row r="30" spans="1:9" ht="12.75">
      <c r="A30" s="105">
        <v>10</v>
      </c>
      <c r="B30" s="103">
        <v>197</v>
      </c>
      <c r="C30" s="143">
        <v>0.2674635786327979</v>
      </c>
      <c r="D30" s="103">
        <v>221</v>
      </c>
      <c r="E30" s="143">
        <v>0.8464971861051814</v>
      </c>
      <c r="F30" s="103">
        <v>33</v>
      </c>
      <c r="G30" s="143">
        <v>0.2124031007751938</v>
      </c>
      <c r="H30" s="103">
        <v>451</v>
      </c>
      <c r="I30" s="144">
        <v>0.4460802132557858</v>
      </c>
    </row>
    <row r="31" spans="1:9" ht="12.75">
      <c r="A31" s="105">
        <v>11</v>
      </c>
      <c r="B31" s="103">
        <v>251</v>
      </c>
      <c r="C31" s="143">
        <v>0.29090399701158015</v>
      </c>
      <c r="D31" s="103">
        <v>95</v>
      </c>
      <c r="E31" s="143">
        <v>0.8649330487094896</v>
      </c>
      <c r="F31" s="103">
        <v>24</v>
      </c>
      <c r="G31" s="143">
        <v>0.2496124031007752</v>
      </c>
      <c r="H31" s="103">
        <v>370</v>
      </c>
      <c r="I31" s="144">
        <v>0.46849630437416695</v>
      </c>
    </row>
    <row r="32" spans="1:9" ht="12.75">
      <c r="A32" s="105">
        <v>12</v>
      </c>
      <c r="B32" s="103">
        <v>1805</v>
      </c>
      <c r="C32" s="143">
        <v>0.45946955547254387</v>
      </c>
      <c r="D32" s="103">
        <v>235</v>
      </c>
      <c r="E32" s="143">
        <v>0.9105375509411993</v>
      </c>
      <c r="F32" s="103">
        <v>35</v>
      </c>
      <c r="G32" s="143">
        <v>0.30387596899224806</v>
      </c>
      <c r="H32" s="103">
        <v>2075</v>
      </c>
      <c r="I32" s="144">
        <v>0.5942081667272507</v>
      </c>
    </row>
    <row r="33" spans="1:9" ht="12.75">
      <c r="A33" s="105">
        <v>13</v>
      </c>
      <c r="B33" s="103">
        <v>1038</v>
      </c>
      <c r="C33" s="143">
        <v>0.556406425102727</v>
      </c>
      <c r="D33" s="103">
        <v>99</v>
      </c>
      <c r="E33" s="143">
        <v>0.9297496603920047</v>
      </c>
      <c r="F33" s="103">
        <v>42</v>
      </c>
      <c r="G33" s="143">
        <v>0.3689922480620155</v>
      </c>
      <c r="H33" s="103">
        <v>1179</v>
      </c>
      <c r="I33" s="144">
        <v>0.6656367381558221</v>
      </c>
    </row>
    <row r="34" spans="1:9" ht="12.75">
      <c r="A34" s="105">
        <v>14</v>
      </c>
      <c r="B34" s="103">
        <v>981</v>
      </c>
      <c r="C34" s="143">
        <v>0.6480201718341427</v>
      </c>
      <c r="D34" s="103">
        <v>100</v>
      </c>
      <c r="E34" s="143">
        <v>0.9491558315544343</v>
      </c>
      <c r="F34" s="103">
        <v>69</v>
      </c>
      <c r="G34" s="143">
        <v>0.475968992248062</v>
      </c>
      <c r="H34" s="103">
        <v>1150</v>
      </c>
      <c r="I34" s="144">
        <v>0.7353083727129529</v>
      </c>
    </row>
    <row r="35" spans="1:9" ht="12.75">
      <c r="A35" s="105">
        <v>15</v>
      </c>
      <c r="B35" s="103">
        <v>1184</v>
      </c>
      <c r="C35" s="143">
        <v>0.7585917071348525</v>
      </c>
      <c r="D35" s="103">
        <v>128</v>
      </c>
      <c r="E35" s="143">
        <v>0.9739957306423442</v>
      </c>
      <c r="F35" s="103">
        <v>247</v>
      </c>
      <c r="G35" s="143">
        <v>0.8589147286821706</v>
      </c>
      <c r="H35" s="103">
        <v>1559</v>
      </c>
      <c r="I35" s="144">
        <v>0.8297588755604023</v>
      </c>
    </row>
    <row r="36" spans="1:9" ht="12.75">
      <c r="A36" s="105">
        <v>16</v>
      </c>
      <c r="B36" s="103">
        <v>1649</v>
      </c>
      <c r="C36" s="143">
        <v>0.9125887187149795</v>
      </c>
      <c r="D36" s="103">
        <v>97</v>
      </c>
      <c r="E36" s="143">
        <v>0.992819716669901</v>
      </c>
      <c r="F36" s="103">
        <v>58</v>
      </c>
      <c r="G36" s="143">
        <v>0.9488372093023256</v>
      </c>
      <c r="H36" s="103">
        <v>1804</v>
      </c>
      <c r="I36" s="144">
        <v>0.939052465770023</v>
      </c>
    </row>
    <row r="37" spans="1:9" ht="12.75">
      <c r="A37" s="105">
        <v>17</v>
      </c>
      <c r="B37" s="103">
        <v>480</v>
      </c>
      <c r="C37" s="143">
        <v>0.9574150168098617</v>
      </c>
      <c r="D37" s="103">
        <v>28</v>
      </c>
      <c r="E37" s="143">
        <v>0.9982534445953813</v>
      </c>
      <c r="F37" s="103">
        <v>21</v>
      </c>
      <c r="G37" s="143">
        <v>0.9813953488372092</v>
      </c>
      <c r="H37" s="103">
        <v>529</v>
      </c>
      <c r="I37" s="144">
        <v>0.9711014176663032</v>
      </c>
    </row>
    <row r="38" spans="1:9" ht="12.75">
      <c r="A38" s="105">
        <v>18</v>
      </c>
      <c r="B38" s="103">
        <v>243</v>
      </c>
      <c r="C38" s="143">
        <v>0.980108330220396</v>
      </c>
      <c r="D38" s="103">
        <v>4</v>
      </c>
      <c r="E38" s="143">
        <v>0.9990296914418785</v>
      </c>
      <c r="F38" s="103">
        <v>10</v>
      </c>
      <c r="G38" s="143">
        <v>0.9968992248062015</v>
      </c>
      <c r="H38" s="103">
        <v>257</v>
      </c>
      <c r="I38" s="144">
        <v>0.9866715133890707</v>
      </c>
    </row>
    <row r="39" spans="1:9" ht="12.75">
      <c r="A39" s="105">
        <v>19</v>
      </c>
      <c r="B39" s="103">
        <v>138</v>
      </c>
      <c r="C39" s="143">
        <v>0.9929958909226746</v>
      </c>
      <c r="D39" s="103">
        <v>2</v>
      </c>
      <c r="E39" s="143">
        <v>0.9994178148651272</v>
      </c>
      <c r="F39" s="103">
        <v>0</v>
      </c>
      <c r="G39" s="143">
        <v>0.9968992248062015</v>
      </c>
      <c r="H39" s="103">
        <v>140</v>
      </c>
      <c r="I39" s="144">
        <v>0.9951532775960257</v>
      </c>
    </row>
    <row r="40" spans="1:9" ht="12.75">
      <c r="A40" s="105">
        <v>20</v>
      </c>
      <c r="B40" s="103">
        <v>43</v>
      </c>
      <c r="C40" s="143">
        <v>0.9970115801270079</v>
      </c>
      <c r="D40" s="103">
        <v>0</v>
      </c>
      <c r="E40" s="143">
        <v>0.9994178148651272</v>
      </c>
      <c r="F40" s="103">
        <v>0</v>
      </c>
      <c r="G40" s="143">
        <v>0.9968992248062015</v>
      </c>
      <c r="H40" s="103">
        <v>43</v>
      </c>
      <c r="I40" s="144">
        <v>0.9977583908881619</v>
      </c>
    </row>
    <row r="41" spans="1:9" ht="12.75">
      <c r="A41" s="105">
        <v>21</v>
      </c>
      <c r="B41" s="103">
        <v>15</v>
      </c>
      <c r="C41" s="143">
        <v>0.9984124019424729</v>
      </c>
      <c r="D41" s="103">
        <v>2</v>
      </c>
      <c r="E41" s="143">
        <v>0.9998059382883757</v>
      </c>
      <c r="F41" s="103">
        <v>2</v>
      </c>
      <c r="G41" s="143">
        <v>1</v>
      </c>
      <c r="H41" s="103">
        <v>19</v>
      </c>
      <c r="I41" s="144">
        <v>0.9989094874591058</v>
      </c>
    </row>
    <row r="42" spans="1:9" ht="12.75">
      <c r="A42" s="105">
        <v>22</v>
      </c>
      <c r="B42" s="103">
        <v>10</v>
      </c>
      <c r="C42" s="143">
        <v>0.999346283152783</v>
      </c>
      <c r="D42" s="103">
        <v>1</v>
      </c>
      <c r="E42" s="143">
        <v>1</v>
      </c>
      <c r="F42" s="103">
        <v>0</v>
      </c>
      <c r="G42" s="143">
        <v>1</v>
      </c>
      <c r="H42" s="103">
        <v>11</v>
      </c>
      <c r="I42" s="144">
        <v>0.9995759117896522</v>
      </c>
    </row>
    <row r="43" spans="1:9" ht="12.75">
      <c r="A43" s="105">
        <v>23</v>
      </c>
      <c r="B43" s="103">
        <v>2</v>
      </c>
      <c r="C43" s="143">
        <v>0.9995330593948449</v>
      </c>
      <c r="D43" s="103">
        <v>0</v>
      </c>
      <c r="E43" s="143">
        <v>1</v>
      </c>
      <c r="F43" s="103">
        <v>0</v>
      </c>
      <c r="G43" s="143">
        <v>1</v>
      </c>
      <c r="H43" s="103">
        <v>2</v>
      </c>
      <c r="I43" s="144">
        <v>0.9996970798497516</v>
      </c>
    </row>
    <row r="44" spans="1:9" ht="12.75">
      <c r="A44" s="112" t="s">
        <v>40</v>
      </c>
      <c r="B44" s="109">
        <v>5</v>
      </c>
      <c r="C44" s="145">
        <v>1</v>
      </c>
      <c r="D44" s="109">
        <v>0</v>
      </c>
      <c r="E44" s="145">
        <v>1</v>
      </c>
      <c r="F44" s="109">
        <v>0</v>
      </c>
      <c r="G44" s="145">
        <v>1</v>
      </c>
      <c r="H44" s="109">
        <v>5</v>
      </c>
      <c r="I44" s="146">
        <v>1</v>
      </c>
    </row>
    <row r="45" spans="1:9" ht="12.75">
      <c r="A45" s="58" t="s">
        <v>46</v>
      </c>
      <c r="B45" s="59">
        <v>10708</v>
      </c>
      <c r="C45" s="55"/>
      <c r="D45" s="59">
        <v>5153</v>
      </c>
      <c r="E45" s="55"/>
      <c r="F45" s="59">
        <v>645</v>
      </c>
      <c r="G45" s="55"/>
      <c r="H45" s="59">
        <v>16506</v>
      </c>
      <c r="I45" s="60"/>
    </row>
  </sheetData>
  <mergeCells count="7">
    <mergeCell ref="B2:D2"/>
    <mergeCell ref="E2:G2"/>
    <mergeCell ref="H2:J2"/>
    <mergeCell ref="B18:C18"/>
    <mergeCell ref="D18:E18"/>
    <mergeCell ref="F18:G18"/>
    <mergeCell ref="H18:I18"/>
  </mergeCells>
  <printOptions/>
  <pageMargins left="0.75" right="0.75" top="0.25" bottom="0.25" header="0.5" footer="0.5"/>
  <pageSetup fitToHeight="1" fitToWidth="1" horizontalDpi="600" verticalDpi="6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workbookViewId="0" topLeftCell="A1">
      <selection activeCell="A13" sqref="A13:A14"/>
    </sheetView>
  </sheetViews>
  <sheetFormatPr defaultColWidth="9.00390625" defaultRowHeight="12.75"/>
  <cols>
    <col min="1" max="1" width="27.875" style="28" bestFit="1" customWidth="1"/>
    <col min="2" max="2" width="24.125" style="28" bestFit="1" customWidth="1"/>
    <col min="3" max="3" width="24.50390625" style="28" bestFit="1" customWidth="1"/>
    <col min="4" max="13" width="7.875" style="28" bestFit="1" customWidth="1"/>
    <col min="14" max="14" width="9.25390625" style="28" bestFit="1" customWidth="1"/>
    <col min="15" max="15" width="13.50390625" style="28" bestFit="1" customWidth="1"/>
    <col min="16" max="16384" width="8.00390625" style="28" customWidth="1"/>
  </cols>
  <sheetData>
    <row r="1" spans="1:13" ht="20.25">
      <c r="A1" s="93" t="s">
        <v>302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3" spans="3:13" ht="12.75">
      <c r="C3" s="92" t="s">
        <v>13</v>
      </c>
      <c r="D3" s="92"/>
      <c r="E3" s="92"/>
      <c r="F3" s="92"/>
      <c r="G3" s="92"/>
      <c r="H3" s="92" t="s">
        <v>42</v>
      </c>
      <c r="I3" s="92"/>
      <c r="J3" s="92"/>
      <c r="K3" s="92"/>
      <c r="L3" s="92"/>
      <c r="M3" s="29" t="s">
        <v>5</v>
      </c>
    </row>
    <row r="4" spans="1:13" ht="12.75">
      <c r="A4" s="30" t="s">
        <v>303</v>
      </c>
      <c r="B4" s="30" t="s">
        <v>304</v>
      </c>
      <c r="C4" s="30" t="s">
        <v>305</v>
      </c>
      <c r="D4" s="30" t="s">
        <v>306</v>
      </c>
      <c r="E4" s="30" t="s">
        <v>307</v>
      </c>
      <c r="F4" s="30" t="s">
        <v>308</v>
      </c>
      <c r="G4" s="30" t="s">
        <v>309</v>
      </c>
      <c r="H4" s="30" t="s">
        <v>305</v>
      </c>
      <c r="I4" s="30" t="s">
        <v>306</v>
      </c>
      <c r="J4" s="30" t="s">
        <v>307</v>
      </c>
      <c r="K4" s="30" t="s">
        <v>308</v>
      </c>
      <c r="L4" s="31" t="s">
        <v>309</v>
      </c>
      <c r="M4" s="30" t="s">
        <v>309</v>
      </c>
    </row>
    <row r="5" spans="1:13" ht="12.75">
      <c r="A5" s="32" t="s">
        <v>310</v>
      </c>
      <c r="B5" s="33"/>
      <c r="C5" s="34">
        <v>436</v>
      </c>
      <c r="D5" s="34">
        <v>342</v>
      </c>
      <c r="E5" s="34">
        <v>375</v>
      </c>
      <c r="F5" s="34">
        <v>278</v>
      </c>
      <c r="G5" s="34">
        <v>228</v>
      </c>
      <c r="H5" s="34">
        <v>783</v>
      </c>
      <c r="I5" s="34">
        <v>764</v>
      </c>
      <c r="J5" s="34">
        <v>838</v>
      </c>
      <c r="K5" s="34">
        <v>1123</v>
      </c>
      <c r="L5" s="35">
        <v>1010</v>
      </c>
      <c r="M5" s="34" t="s">
        <v>11</v>
      </c>
    </row>
    <row r="6" spans="1:13" ht="12.75">
      <c r="A6" s="36"/>
      <c r="B6" s="37" t="s">
        <v>8</v>
      </c>
      <c r="C6" s="38">
        <v>177</v>
      </c>
      <c r="D6" s="38">
        <v>153</v>
      </c>
      <c r="E6" s="38">
        <v>183</v>
      </c>
      <c r="F6" s="38">
        <v>21</v>
      </c>
      <c r="G6" s="38">
        <v>21</v>
      </c>
      <c r="H6" s="38">
        <v>237</v>
      </c>
      <c r="I6" s="38">
        <v>203</v>
      </c>
      <c r="J6" s="38">
        <v>255</v>
      </c>
      <c r="K6" s="38">
        <v>426</v>
      </c>
      <c r="L6" s="38">
        <v>245</v>
      </c>
      <c r="M6" s="38" t="s">
        <v>11</v>
      </c>
    </row>
    <row r="7" spans="1:13" ht="12.75">
      <c r="A7" s="39"/>
      <c r="B7" s="37" t="s">
        <v>6</v>
      </c>
      <c r="C7" s="38">
        <v>192</v>
      </c>
      <c r="D7" s="38">
        <v>113</v>
      </c>
      <c r="E7" s="38">
        <v>105</v>
      </c>
      <c r="F7" s="38">
        <v>135</v>
      </c>
      <c r="G7" s="38">
        <v>45</v>
      </c>
      <c r="H7" s="38" t="s">
        <v>11</v>
      </c>
      <c r="I7" s="38">
        <v>72</v>
      </c>
      <c r="J7" s="38" t="s">
        <v>11</v>
      </c>
      <c r="K7" s="38" t="s">
        <v>11</v>
      </c>
      <c r="L7" s="38" t="s">
        <v>11</v>
      </c>
      <c r="M7" s="38" t="s">
        <v>11</v>
      </c>
    </row>
    <row r="8" spans="1:13" ht="12.75">
      <c r="A8" s="39"/>
      <c r="B8" s="37" t="s">
        <v>10</v>
      </c>
      <c r="C8" s="38" t="s">
        <v>11</v>
      </c>
      <c r="D8" s="38">
        <v>6</v>
      </c>
      <c r="E8" s="38" t="s">
        <v>11</v>
      </c>
      <c r="F8" s="38">
        <v>45</v>
      </c>
      <c r="G8" s="38">
        <v>21</v>
      </c>
      <c r="H8" s="38">
        <v>530</v>
      </c>
      <c r="I8" s="38">
        <v>457</v>
      </c>
      <c r="J8" s="38">
        <v>410</v>
      </c>
      <c r="K8" s="38">
        <v>416</v>
      </c>
      <c r="L8" s="38">
        <v>443</v>
      </c>
      <c r="M8" s="38" t="s">
        <v>11</v>
      </c>
    </row>
    <row r="9" spans="1:13" ht="12.75">
      <c r="A9" s="39"/>
      <c r="B9" s="37" t="s">
        <v>1</v>
      </c>
      <c r="C9" s="38" t="s">
        <v>11</v>
      </c>
      <c r="D9" s="38" t="s">
        <v>11</v>
      </c>
      <c r="E9" s="38" t="s">
        <v>11</v>
      </c>
      <c r="F9" s="38" t="s">
        <v>11</v>
      </c>
      <c r="G9" s="38" t="s">
        <v>11</v>
      </c>
      <c r="H9" s="38">
        <v>8</v>
      </c>
      <c r="I9" s="38">
        <v>4</v>
      </c>
      <c r="J9" s="38" t="s">
        <v>11</v>
      </c>
      <c r="K9" s="38" t="s">
        <v>11</v>
      </c>
      <c r="L9" s="38" t="s">
        <v>11</v>
      </c>
      <c r="M9" s="38" t="s">
        <v>11</v>
      </c>
    </row>
    <row r="10" spans="1:13" ht="12.75">
      <c r="A10" s="39"/>
      <c r="B10" s="37" t="s">
        <v>4</v>
      </c>
      <c r="C10" s="38">
        <v>55</v>
      </c>
      <c r="D10" s="38">
        <v>38</v>
      </c>
      <c r="E10" s="38">
        <v>87</v>
      </c>
      <c r="F10" s="38">
        <v>77</v>
      </c>
      <c r="G10" s="38">
        <v>99</v>
      </c>
      <c r="H10" s="38" t="s">
        <v>11</v>
      </c>
      <c r="I10" s="38" t="s">
        <v>11</v>
      </c>
      <c r="J10" s="38">
        <v>169</v>
      </c>
      <c r="K10" s="38">
        <v>281</v>
      </c>
      <c r="L10" s="38">
        <v>322</v>
      </c>
      <c r="M10" s="38" t="s">
        <v>11</v>
      </c>
    </row>
    <row r="11" spans="1:13" ht="12.75">
      <c r="A11" s="39"/>
      <c r="B11" s="37" t="s">
        <v>0</v>
      </c>
      <c r="C11" s="38">
        <v>12</v>
      </c>
      <c r="D11" s="38">
        <v>32</v>
      </c>
      <c r="E11" s="38" t="s">
        <v>11</v>
      </c>
      <c r="F11" s="38" t="s">
        <v>11</v>
      </c>
      <c r="G11" s="38">
        <v>42</v>
      </c>
      <c r="H11" s="38">
        <v>8</v>
      </c>
      <c r="I11" s="38">
        <v>28</v>
      </c>
      <c r="J11" s="38">
        <v>4</v>
      </c>
      <c r="K11" s="38" t="s">
        <v>11</v>
      </c>
      <c r="L11" s="38" t="s">
        <v>11</v>
      </c>
      <c r="M11" s="38" t="s">
        <v>11</v>
      </c>
    </row>
    <row r="12" spans="1:13" ht="12.75">
      <c r="A12" s="32" t="s">
        <v>311</v>
      </c>
      <c r="B12" s="33"/>
      <c r="C12" s="34">
        <v>852</v>
      </c>
      <c r="D12" s="34">
        <v>935</v>
      </c>
      <c r="E12" s="34">
        <v>819</v>
      </c>
      <c r="F12" s="34">
        <v>1053</v>
      </c>
      <c r="G12" s="34">
        <v>1067</v>
      </c>
      <c r="H12" s="34">
        <v>1090</v>
      </c>
      <c r="I12" s="34">
        <v>834</v>
      </c>
      <c r="J12" s="34">
        <v>824</v>
      </c>
      <c r="K12" s="34">
        <v>829</v>
      </c>
      <c r="L12" s="35">
        <v>803</v>
      </c>
      <c r="M12" s="34" t="s">
        <v>11</v>
      </c>
    </row>
    <row r="13" spans="1:13" ht="12.75">
      <c r="A13" s="40"/>
      <c r="B13" s="37" t="s">
        <v>8</v>
      </c>
      <c r="C13" s="38">
        <v>306</v>
      </c>
      <c r="D13" s="38">
        <v>363</v>
      </c>
      <c r="E13" s="38">
        <v>309</v>
      </c>
      <c r="F13" s="38">
        <v>534</v>
      </c>
      <c r="G13" s="38">
        <v>472</v>
      </c>
      <c r="H13" s="38">
        <v>546</v>
      </c>
      <c r="I13" s="38">
        <v>339</v>
      </c>
      <c r="J13" s="38">
        <v>534</v>
      </c>
      <c r="K13" s="38">
        <v>494</v>
      </c>
      <c r="L13" s="41">
        <v>540</v>
      </c>
      <c r="M13" s="38" t="s">
        <v>11</v>
      </c>
    </row>
    <row r="14" spans="1:13" ht="12.75">
      <c r="A14" s="39"/>
      <c r="B14" s="37" t="s">
        <v>6</v>
      </c>
      <c r="C14" s="38">
        <v>374</v>
      </c>
      <c r="D14" s="38">
        <v>417</v>
      </c>
      <c r="E14" s="38">
        <v>336</v>
      </c>
      <c r="F14" s="38">
        <v>364</v>
      </c>
      <c r="G14" s="38">
        <v>424</v>
      </c>
      <c r="H14" s="38" t="s">
        <v>11</v>
      </c>
      <c r="I14" s="38">
        <v>78</v>
      </c>
      <c r="J14" s="38" t="s">
        <v>11</v>
      </c>
      <c r="K14" s="38" t="s">
        <v>11</v>
      </c>
      <c r="L14" s="41" t="s">
        <v>11</v>
      </c>
      <c r="M14" s="38" t="s">
        <v>11</v>
      </c>
    </row>
    <row r="15" spans="1:13" ht="12.75">
      <c r="A15" s="39"/>
      <c r="B15" s="37" t="s">
        <v>10</v>
      </c>
      <c r="C15" s="38">
        <v>24</v>
      </c>
      <c r="D15" s="38">
        <v>57</v>
      </c>
      <c r="E15" s="38">
        <v>51</v>
      </c>
      <c r="F15" s="38">
        <v>27</v>
      </c>
      <c r="G15" s="38">
        <v>39</v>
      </c>
      <c r="H15" s="38">
        <v>540</v>
      </c>
      <c r="I15" s="38">
        <v>409</v>
      </c>
      <c r="J15" s="38">
        <v>290</v>
      </c>
      <c r="K15" s="38">
        <v>267</v>
      </c>
      <c r="L15" s="41">
        <v>263</v>
      </c>
      <c r="M15" s="38" t="s">
        <v>11</v>
      </c>
    </row>
    <row r="16" spans="1:13" ht="12.75">
      <c r="A16" s="39"/>
      <c r="B16" s="37" t="s">
        <v>4</v>
      </c>
      <c r="C16" s="38">
        <v>148</v>
      </c>
      <c r="D16" s="38">
        <v>98</v>
      </c>
      <c r="E16" s="38">
        <v>123</v>
      </c>
      <c r="F16" s="38">
        <v>128</v>
      </c>
      <c r="G16" s="38">
        <v>132</v>
      </c>
      <c r="H16" s="38" t="s">
        <v>11</v>
      </c>
      <c r="I16" s="38" t="s">
        <v>11</v>
      </c>
      <c r="J16" s="38" t="s">
        <v>11</v>
      </c>
      <c r="K16" s="38">
        <v>60</v>
      </c>
      <c r="L16" s="41" t="s">
        <v>11</v>
      </c>
      <c r="M16" s="38" t="s">
        <v>11</v>
      </c>
    </row>
    <row r="17" spans="1:13" ht="12.75">
      <c r="A17" s="39"/>
      <c r="B17" s="37" t="s">
        <v>0</v>
      </c>
      <c r="C17" s="38" t="s">
        <v>11</v>
      </c>
      <c r="D17" s="38" t="s">
        <v>11</v>
      </c>
      <c r="E17" s="38" t="s">
        <v>11</v>
      </c>
      <c r="F17" s="38" t="s">
        <v>11</v>
      </c>
      <c r="G17" s="38" t="s">
        <v>11</v>
      </c>
      <c r="H17" s="38">
        <v>4</v>
      </c>
      <c r="I17" s="38">
        <v>8</v>
      </c>
      <c r="J17" s="38" t="s">
        <v>11</v>
      </c>
      <c r="K17" s="38">
        <v>8</v>
      </c>
      <c r="L17" s="41" t="s">
        <v>11</v>
      </c>
      <c r="M17" s="38" t="s">
        <v>11</v>
      </c>
    </row>
    <row r="18" spans="1:13" ht="12.75">
      <c r="A18" s="32" t="s">
        <v>312</v>
      </c>
      <c r="B18" s="33"/>
      <c r="C18" s="34">
        <v>290</v>
      </c>
      <c r="D18" s="34">
        <v>456</v>
      </c>
      <c r="E18" s="34">
        <v>471</v>
      </c>
      <c r="F18" s="34">
        <v>594</v>
      </c>
      <c r="G18" s="34">
        <v>581</v>
      </c>
      <c r="H18" s="34">
        <v>45</v>
      </c>
      <c r="I18" s="34">
        <v>48</v>
      </c>
      <c r="J18" s="34">
        <v>33</v>
      </c>
      <c r="K18" s="34">
        <v>24</v>
      </c>
      <c r="L18" s="35">
        <v>45</v>
      </c>
      <c r="M18" s="34" t="s">
        <v>11</v>
      </c>
    </row>
    <row r="19" spans="1:13" ht="12.75">
      <c r="A19" s="40"/>
      <c r="B19" s="37" t="s">
        <v>8</v>
      </c>
      <c r="C19" s="38">
        <v>51</v>
      </c>
      <c r="D19" s="38">
        <v>197</v>
      </c>
      <c r="E19" s="38">
        <v>255</v>
      </c>
      <c r="F19" s="38">
        <v>372</v>
      </c>
      <c r="G19" s="38">
        <v>227</v>
      </c>
      <c r="H19" s="38" t="s">
        <v>11</v>
      </c>
      <c r="I19" s="38" t="s">
        <v>11</v>
      </c>
      <c r="J19" s="38" t="s">
        <v>11</v>
      </c>
      <c r="K19" s="38">
        <v>24</v>
      </c>
      <c r="L19" s="41">
        <v>3</v>
      </c>
      <c r="M19" s="38" t="s">
        <v>11</v>
      </c>
    </row>
    <row r="20" spans="1:13" ht="12.75">
      <c r="A20" s="40"/>
      <c r="B20" s="37" t="s">
        <v>6</v>
      </c>
      <c r="C20" s="38" t="s">
        <v>11</v>
      </c>
      <c r="D20" s="38" t="s">
        <v>11</v>
      </c>
      <c r="E20" s="38" t="s">
        <v>11</v>
      </c>
      <c r="F20" s="38" t="s">
        <v>11</v>
      </c>
      <c r="G20" s="38">
        <v>158</v>
      </c>
      <c r="H20" s="38" t="s">
        <v>11</v>
      </c>
      <c r="I20" s="38" t="s">
        <v>11</v>
      </c>
      <c r="J20" s="38" t="s">
        <v>11</v>
      </c>
      <c r="K20" s="38" t="s">
        <v>11</v>
      </c>
      <c r="L20" s="41" t="s">
        <v>11</v>
      </c>
      <c r="M20" s="38" t="s">
        <v>11</v>
      </c>
    </row>
    <row r="21" spans="1:13" ht="12.75">
      <c r="A21" s="40"/>
      <c r="B21" s="37" t="s">
        <v>10</v>
      </c>
      <c r="C21" s="38">
        <v>218</v>
      </c>
      <c r="D21" s="38">
        <v>145</v>
      </c>
      <c r="E21" s="38">
        <v>216</v>
      </c>
      <c r="F21" s="38">
        <v>222</v>
      </c>
      <c r="G21" s="38">
        <v>54</v>
      </c>
      <c r="H21" s="38">
        <v>45</v>
      </c>
      <c r="I21" s="38">
        <v>48</v>
      </c>
      <c r="J21" s="38">
        <v>33</v>
      </c>
      <c r="K21" s="38" t="s">
        <v>11</v>
      </c>
      <c r="L21" s="41">
        <v>42</v>
      </c>
      <c r="M21" s="38" t="s">
        <v>11</v>
      </c>
    </row>
    <row r="22" spans="1:13" ht="12.75">
      <c r="A22" s="40"/>
      <c r="B22" s="37" t="s">
        <v>1</v>
      </c>
      <c r="C22" s="38">
        <v>21</v>
      </c>
      <c r="D22" s="38" t="s">
        <v>11</v>
      </c>
      <c r="E22" s="38" t="s">
        <v>11</v>
      </c>
      <c r="F22" s="38" t="s">
        <v>11</v>
      </c>
      <c r="G22" s="38">
        <v>94</v>
      </c>
      <c r="H22" s="38" t="s">
        <v>11</v>
      </c>
      <c r="I22" s="38" t="s">
        <v>11</v>
      </c>
      <c r="J22" s="38" t="s">
        <v>11</v>
      </c>
      <c r="K22" s="38" t="s">
        <v>11</v>
      </c>
      <c r="L22" s="41" t="s">
        <v>11</v>
      </c>
      <c r="M22" s="38" t="s">
        <v>11</v>
      </c>
    </row>
    <row r="23" spans="1:13" ht="12.75">
      <c r="A23" s="40"/>
      <c r="B23" s="37" t="s">
        <v>0</v>
      </c>
      <c r="C23" s="38" t="s">
        <v>11</v>
      </c>
      <c r="D23" s="38">
        <v>114</v>
      </c>
      <c r="E23" s="38" t="s">
        <v>11</v>
      </c>
      <c r="F23" s="38" t="s">
        <v>11</v>
      </c>
      <c r="G23" s="38">
        <v>48</v>
      </c>
      <c r="H23" s="38" t="s">
        <v>11</v>
      </c>
      <c r="I23" s="38" t="s">
        <v>11</v>
      </c>
      <c r="J23" s="38" t="s">
        <v>11</v>
      </c>
      <c r="K23" s="38" t="s">
        <v>11</v>
      </c>
      <c r="L23" s="41" t="s">
        <v>11</v>
      </c>
      <c r="M23" s="38" t="s">
        <v>11</v>
      </c>
    </row>
    <row r="24" spans="1:13" ht="12.75">
      <c r="A24" s="32" t="s">
        <v>313</v>
      </c>
      <c r="B24" s="33"/>
      <c r="C24" s="34">
        <v>312</v>
      </c>
      <c r="D24" s="34">
        <v>328</v>
      </c>
      <c r="E24" s="34">
        <v>392</v>
      </c>
      <c r="F24" s="34">
        <v>504</v>
      </c>
      <c r="G24" s="34">
        <v>304</v>
      </c>
      <c r="H24" s="34">
        <v>195</v>
      </c>
      <c r="I24" s="34">
        <v>161</v>
      </c>
      <c r="J24" s="34">
        <v>127</v>
      </c>
      <c r="K24" s="34">
        <v>80</v>
      </c>
      <c r="L24" s="35">
        <v>28</v>
      </c>
      <c r="M24" s="34" t="s">
        <v>11</v>
      </c>
    </row>
    <row r="25" spans="1:13" ht="12.75">
      <c r="A25" s="40"/>
      <c r="B25" s="37" t="s">
        <v>10</v>
      </c>
      <c r="C25" s="38" t="s">
        <v>11</v>
      </c>
      <c r="D25" s="38" t="s">
        <v>11</v>
      </c>
      <c r="E25" s="38" t="s">
        <v>11</v>
      </c>
      <c r="F25" s="38" t="s">
        <v>11</v>
      </c>
      <c r="G25" s="38" t="s">
        <v>11</v>
      </c>
      <c r="H25" s="38">
        <v>195</v>
      </c>
      <c r="I25" s="38">
        <v>161</v>
      </c>
      <c r="J25" s="38">
        <v>127</v>
      </c>
      <c r="K25" s="38">
        <v>80</v>
      </c>
      <c r="L25" s="41">
        <v>28</v>
      </c>
      <c r="M25" s="38" t="s">
        <v>11</v>
      </c>
    </row>
    <row r="26" spans="1:13" ht="12.75">
      <c r="A26" s="39"/>
      <c r="B26" s="37" t="s">
        <v>4</v>
      </c>
      <c r="C26" s="38">
        <v>204</v>
      </c>
      <c r="D26" s="38">
        <v>184</v>
      </c>
      <c r="E26" s="38">
        <v>92</v>
      </c>
      <c r="F26" s="38">
        <v>324</v>
      </c>
      <c r="G26" s="38">
        <v>260</v>
      </c>
      <c r="H26" s="38" t="s">
        <v>11</v>
      </c>
      <c r="I26" s="38" t="s">
        <v>11</v>
      </c>
      <c r="J26" s="38" t="s">
        <v>11</v>
      </c>
      <c r="K26" s="38" t="s">
        <v>11</v>
      </c>
      <c r="L26" s="41" t="s">
        <v>11</v>
      </c>
      <c r="M26" s="38" t="s">
        <v>11</v>
      </c>
    </row>
    <row r="27" spans="1:13" ht="12.75">
      <c r="A27" s="39"/>
      <c r="B27" s="37" t="s">
        <v>0</v>
      </c>
      <c r="C27" s="38">
        <v>108</v>
      </c>
      <c r="D27" s="38">
        <v>144</v>
      </c>
      <c r="E27" s="38">
        <v>300</v>
      </c>
      <c r="F27" s="38">
        <v>180</v>
      </c>
      <c r="G27" s="38">
        <v>44</v>
      </c>
      <c r="H27" s="38" t="s">
        <v>11</v>
      </c>
      <c r="I27" s="38" t="s">
        <v>11</v>
      </c>
      <c r="J27" s="38" t="s">
        <v>11</v>
      </c>
      <c r="K27" s="38" t="s">
        <v>11</v>
      </c>
      <c r="L27" s="41" t="s">
        <v>11</v>
      </c>
      <c r="M27" s="38" t="s">
        <v>11</v>
      </c>
    </row>
    <row r="28" spans="1:13" ht="12.75">
      <c r="A28" s="32" t="s">
        <v>314</v>
      </c>
      <c r="B28" s="42"/>
      <c r="C28" s="34">
        <v>864</v>
      </c>
      <c r="D28" s="34">
        <v>1480</v>
      </c>
      <c r="E28" s="34">
        <v>1339</v>
      </c>
      <c r="F28" s="34">
        <v>1437</v>
      </c>
      <c r="G28" s="34">
        <v>1328</v>
      </c>
      <c r="H28" s="34">
        <v>1714</v>
      </c>
      <c r="I28" s="34">
        <v>1318</v>
      </c>
      <c r="J28" s="34">
        <v>992</v>
      </c>
      <c r="K28" s="34">
        <v>958</v>
      </c>
      <c r="L28" s="35">
        <v>1058</v>
      </c>
      <c r="M28" s="34">
        <v>32</v>
      </c>
    </row>
    <row r="29" spans="1:13" ht="12.75">
      <c r="A29" s="40"/>
      <c r="B29" s="37" t="s">
        <v>8</v>
      </c>
      <c r="C29" s="38" t="s">
        <v>11</v>
      </c>
      <c r="D29" s="38" t="s">
        <v>11</v>
      </c>
      <c r="E29" s="38">
        <v>18</v>
      </c>
      <c r="F29" s="38" t="s">
        <v>11</v>
      </c>
      <c r="G29" s="38">
        <v>18</v>
      </c>
      <c r="H29" s="38">
        <v>918</v>
      </c>
      <c r="I29" s="38">
        <v>1107</v>
      </c>
      <c r="J29" s="38">
        <v>671</v>
      </c>
      <c r="K29" s="38">
        <v>529</v>
      </c>
      <c r="L29" s="41">
        <v>527</v>
      </c>
      <c r="M29" s="38" t="s">
        <v>11</v>
      </c>
    </row>
    <row r="30" spans="1:13" ht="12.75">
      <c r="A30" s="39"/>
      <c r="B30" s="37" t="s">
        <v>6</v>
      </c>
      <c r="C30" s="38">
        <v>2</v>
      </c>
      <c r="D30" s="38">
        <v>305</v>
      </c>
      <c r="E30" s="38">
        <v>102</v>
      </c>
      <c r="F30" s="38">
        <v>83</v>
      </c>
      <c r="G30" s="38">
        <v>157</v>
      </c>
      <c r="H30" s="38">
        <v>66</v>
      </c>
      <c r="I30" s="38">
        <v>41</v>
      </c>
      <c r="J30" s="38">
        <v>54</v>
      </c>
      <c r="K30" s="38">
        <v>103</v>
      </c>
      <c r="L30" s="41">
        <v>156</v>
      </c>
      <c r="M30" s="38" t="s">
        <v>11</v>
      </c>
    </row>
    <row r="31" spans="1:13" ht="12.75">
      <c r="A31" s="39"/>
      <c r="B31" s="37" t="s">
        <v>10</v>
      </c>
      <c r="C31" s="38">
        <v>609</v>
      </c>
      <c r="D31" s="38">
        <v>863</v>
      </c>
      <c r="E31" s="38">
        <v>1046</v>
      </c>
      <c r="F31" s="38">
        <v>1200</v>
      </c>
      <c r="G31" s="38">
        <v>980</v>
      </c>
      <c r="H31" s="38">
        <v>486</v>
      </c>
      <c r="I31" s="38">
        <v>46</v>
      </c>
      <c r="J31" s="38">
        <v>126</v>
      </c>
      <c r="K31" s="38">
        <v>200</v>
      </c>
      <c r="L31" s="41">
        <v>157</v>
      </c>
      <c r="M31" s="38" t="s">
        <v>11</v>
      </c>
    </row>
    <row r="32" spans="1:13" ht="12.75">
      <c r="A32" s="39"/>
      <c r="B32" s="37" t="s">
        <v>1</v>
      </c>
      <c r="C32" s="38" t="s">
        <v>11</v>
      </c>
      <c r="D32" s="38" t="s">
        <v>11</v>
      </c>
      <c r="E32" s="38" t="s">
        <v>11</v>
      </c>
      <c r="F32" s="38" t="s">
        <v>11</v>
      </c>
      <c r="G32" s="38" t="s">
        <v>11</v>
      </c>
      <c r="H32" s="38">
        <v>28</v>
      </c>
      <c r="I32" s="38" t="s">
        <v>11</v>
      </c>
      <c r="J32" s="38" t="s">
        <v>11</v>
      </c>
      <c r="K32" s="38" t="s">
        <v>11</v>
      </c>
      <c r="L32" s="41" t="s">
        <v>11</v>
      </c>
      <c r="M32" s="38" t="s">
        <v>11</v>
      </c>
    </row>
    <row r="33" spans="1:13" ht="12.75">
      <c r="A33" s="39"/>
      <c r="B33" s="37" t="s">
        <v>5</v>
      </c>
      <c r="C33" s="38" t="s">
        <v>11</v>
      </c>
      <c r="D33" s="38" t="s">
        <v>11</v>
      </c>
      <c r="E33" s="38" t="s">
        <v>11</v>
      </c>
      <c r="F33" s="38" t="s">
        <v>11</v>
      </c>
      <c r="G33" s="38" t="s">
        <v>11</v>
      </c>
      <c r="H33" s="38" t="s">
        <v>11</v>
      </c>
      <c r="I33" s="38" t="s">
        <v>11</v>
      </c>
      <c r="J33" s="38" t="s">
        <v>11</v>
      </c>
      <c r="K33" s="38" t="s">
        <v>11</v>
      </c>
      <c r="L33" s="41" t="s">
        <v>11</v>
      </c>
      <c r="M33" s="38">
        <v>32</v>
      </c>
    </row>
    <row r="34" spans="1:13" ht="12.75">
      <c r="A34" s="39"/>
      <c r="B34" s="37" t="s">
        <v>2</v>
      </c>
      <c r="C34" s="38">
        <v>27</v>
      </c>
      <c r="D34" s="38">
        <v>22</v>
      </c>
      <c r="E34" s="38">
        <v>29</v>
      </c>
      <c r="F34" s="38">
        <v>46</v>
      </c>
      <c r="G34" s="38">
        <v>41</v>
      </c>
      <c r="H34" s="38" t="s">
        <v>11</v>
      </c>
      <c r="I34" s="38" t="s">
        <v>11</v>
      </c>
      <c r="J34" s="38" t="s">
        <v>11</v>
      </c>
      <c r="K34" s="38" t="s">
        <v>11</v>
      </c>
      <c r="L34" s="41" t="s">
        <v>11</v>
      </c>
      <c r="M34" s="38" t="s">
        <v>11</v>
      </c>
    </row>
    <row r="35" spans="1:13" ht="12.75">
      <c r="A35" s="39"/>
      <c r="B35" s="37" t="s">
        <v>4</v>
      </c>
      <c r="C35" s="38">
        <v>163</v>
      </c>
      <c r="D35" s="38">
        <v>290</v>
      </c>
      <c r="E35" s="38">
        <v>144</v>
      </c>
      <c r="F35" s="38">
        <v>108</v>
      </c>
      <c r="G35" s="38">
        <v>132</v>
      </c>
      <c r="H35" s="38">
        <v>16</v>
      </c>
      <c r="I35" s="38">
        <v>15</v>
      </c>
      <c r="J35" s="38">
        <v>21</v>
      </c>
      <c r="K35" s="38">
        <v>30</v>
      </c>
      <c r="L35" s="41">
        <v>130</v>
      </c>
      <c r="M35" s="38" t="s">
        <v>11</v>
      </c>
    </row>
    <row r="36" spans="1:13" ht="12.75">
      <c r="A36" s="43"/>
      <c r="B36" s="37" t="s">
        <v>0</v>
      </c>
      <c r="C36" s="38">
        <v>63</v>
      </c>
      <c r="D36" s="38" t="s">
        <v>11</v>
      </c>
      <c r="E36" s="38" t="s">
        <v>11</v>
      </c>
      <c r="F36" s="38" t="s">
        <v>11</v>
      </c>
      <c r="G36" s="38" t="s">
        <v>11</v>
      </c>
      <c r="H36" s="38">
        <v>200</v>
      </c>
      <c r="I36" s="38">
        <v>109</v>
      </c>
      <c r="J36" s="38">
        <v>120</v>
      </c>
      <c r="K36" s="38">
        <v>96</v>
      </c>
      <c r="L36" s="41">
        <v>88</v>
      </c>
      <c r="M36" s="38" t="s">
        <v>11</v>
      </c>
    </row>
    <row r="37" spans="1:13" ht="12.75">
      <c r="A37" s="44" t="s">
        <v>315</v>
      </c>
      <c r="B37" s="45"/>
      <c r="C37" s="46">
        <v>2754</v>
      </c>
      <c r="D37" s="46">
        <v>3541</v>
      </c>
      <c r="E37" s="46">
        <v>3396</v>
      </c>
      <c r="F37" s="46">
        <v>3866</v>
      </c>
      <c r="G37" s="46">
        <v>3508</v>
      </c>
      <c r="H37" s="46">
        <v>3827</v>
      </c>
      <c r="I37" s="47">
        <v>3125</v>
      </c>
      <c r="J37" s="47">
        <v>2814</v>
      </c>
      <c r="K37" s="48">
        <v>3014</v>
      </c>
      <c r="L37" s="47">
        <v>2944</v>
      </c>
      <c r="M37" s="49">
        <v>32</v>
      </c>
    </row>
    <row r="40" spans="1:3" ht="12.75">
      <c r="A40" s="94" t="s">
        <v>316</v>
      </c>
      <c r="B40" s="94"/>
      <c r="C40" s="94"/>
    </row>
    <row r="41" spans="1:3" ht="12.75">
      <c r="A41" s="50" t="s">
        <v>317</v>
      </c>
      <c r="B41" s="50" t="s">
        <v>318</v>
      </c>
      <c r="C41" s="50" t="s">
        <v>319</v>
      </c>
    </row>
    <row r="42" spans="1:3" ht="12.75">
      <c r="A42" s="50" t="s">
        <v>320</v>
      </c>
      <c r="B42" s="50" t="s">
        <v>321</v>
      </c>
      <c r="C42" s="50" t="s">
        <v>322</v>
      </c>
    </row>
    <row r="43" spans="1:3" ht="12.75">
      <c r="A43" s="50" t="s">
        <v>323</v>
      </c>
      <c r="B43" s="50" t="s">
        <v>324</v>
      </c>
      <c r="C43" s="50" t="s">
        <v>325</v>
      </c>
    </row>
    <row r="44" spans="1:3" ht="12.75">
      <c r="A44" s="50" t="s">
        <v>326</v>
      </c>
      <c r="B44" s="50" t="s">
        <v>327</v>
      </c>
      <c r="C44" s="50" t="s">
        <v>328</v>
      </c>
    </row>
    <row r="45" spans="1:3" ht="12.75">
      <c r="A45" s="50" t="s">
        <v>329</v>
      </c>
      <c r="B45" s="50" t="s">
        <v>330</v>
      </c>
      <c r="C45" s="50" t="s">
        <v>331</v>
      </c>
    </row>
    <row r="46" spans="1:3" ht="12.75">
      <c r="A46" s="50" t="s">
        <v>332</v>
      </c>
      <c r="B46" s="50" t="s">
        <v>333</v>
      </c>
      <c r="C46" s="50" t="s">
        <v>334</v>
      </c>
    </row>
    <row r="47" spans="1:3" ht="12.75">
      <c r="A47" s="50" t="s">
        <v>335</v>
      </c>
      <c r="B47" s="50" t="s">
        <v>336</v>
      </c>
      <c r="C47" s="50" t="s">
        <v>337</v>
      </c>
    </row>
    <row r="48" spans="1:3" ht="12.75">
      <c r="A48" s="50" t="s">
        <v>338</v>
      </c>
      <c r="B48" s="50" t="s">
        <v>339</v>
      </c>
      <c r="C48" s="50" t="s">
        <v>340</v>
      </c>
    </row>
    <row r="49" spans="1:3" ht="12.75">
      <c r="A49" s="50" t="s">
        <v>341</v>
      </c>
      <c r="B49" s="50" t="s">
        <v>342</v>
      </c>
      <c r="C49" s="37"/>
    </row>
    <row r="50" spans="1:3" ht="12.75">
      <c r="A50" s="50" t="s">
        <v>343</v>
      </c>
      <c r="B50" s="50" t="s">
        <v>344</v>
      </c>
      <c r="C50" s="37"/>
    </row>
    <row r="51" spans="1:3" ht="12.75">
      <c r="A51" s="50" t="s">
        <v>345</v>
      </c>
      <c r="B51" s="50" t="s">
        <v>346</v>
      </c>
      <c r="C51" s="37"/>
    </row>
  </sheetData>
  <mergeCells count="4">
    <mergeCell ref="C3:G3"/>
    <mergeCell ref="H3:L3"/>
    <mergeCell ref="A1:M1"/>
    <mergeCell ref="A40:C40"/>
  </mergeCells>
  <printOptions/>
  <pageMargins left="0.25" right="0.25" top="0.25" bottom="0.25" header="0.25" footer="0.25"/>
  <pageSetup fitToHeight="1" fitToWidth="1" horizontalDpi="600" verticalDpi="600" orientation="landscape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showGridLines="0" zoomScale="75" zoomScaleNormal="75" workbookViewId="0" topLeftCell="A1">
      <selection activeCell="O6" sqref="O6"/>
    </sheetView>
  </sheetViews>
  <sheetFormatPr defaultColWidth="9.00390625" defaultRowHeight="12.75"/>
  <cols>
    <col min="1" max="1" width="3.25390625" style="0" customWidth="1"/>
    <col min="2" max="2" width="33.75390625" style="0" customWidth="1"/>
    <col min="3" max="3" width="34.00390625" style="0" customWidth="1"/>
    <col min="5" max="5" width="14.00390625" style="0" bestFit="1" customWidth="1"/>
    <col min="6" max="6" width="13.00390625" style="0" bestFit="1" customWidth="1"/>
    <col min="7" max="7" width="11.00390625" style="0" customWidth="1"/>
    <col min="8" max="8" width="14.00390625" style="0" bestFit="1" customWidth="1"/>
    <col min="9" max="9" width="13.00390625" style="0" bestFit="1" customWidth="1"/>
    <col min="10" max="10" width="13.75390625" style="0" customWidth="1"/>
  </cols>
  <sheetData>
    <row r="1" spans="2:10" ht="12">
      <c r="B1" s="96" t="s">
        <v>48</v>
      </c>
      <c r="C1" s="96"/>
      <c r="D1" s="96"/>
      <c r="E1" s="96"/>
      <c r="F1" s="96"/>
      <c r="G1" s="96"/>
      <c r="H1" s="96"/>
      <c r="I1" s="96"/>
      <c r="J1" s="96"/>
    </row>
    <row r="2" spans="2:10" ht="12">
      <c r="B2" s="96"/>
      <c r="C2" s="96"/>
      <c r="D2" s="96"/>
      <c r="E2" s="96"/>
      <c r="F2" s="96"/>
      <c r="G2" s="96"/>
      <c r="H2" s="96"/>
      <c r="I2" s="96"/>
      <c r="J2" s="96"/>
    </row>
    <row r="3" ht="15.75">
      <c r="B3" s="13" t="s">
        <v>49</v>
      </c>
    </row>
    <row r="4" spans="2:10" ht="15.75">
      <c r="B4" s="64"/>
      <c r="C4" s="64"/>
      <c r="D4" s="64"/>
      <c r="E4" s="95" t="s">
        <v>50</v>
      </c>
      <c r="F4" s="95"/>
      <c r="G4" s="95"/>
      <c r="H4" s="95" t="s">
        <v>51</v>
      </c>
      <c r="I4" s="95"/>
      <c r="J4" s="95"/>
    </row>
    <row r="5" spans="2:10" ht="15.75">
      <c r="B5" s="64" t="s">
        <v>52</v>
      </c>
      <c r="C5" s="64" t="s">
        <v>53</v>
      </c>
      <c r="D5" s="64" t="s">
        <v>54</v>
      </c>
      <c r="E5" s="65" t="s">
        <v>13</v>
      </c>
      <c r="F5" s="65" t="s">
        <v>55</v>
      </c>
      <c r="G5" s="65" t="s">
        <v>20</v>
      </c>
      <c r="H5" s="65" t="s">
        <v>13</v>
      </c>
      <c r="I5" s="65" t="s">
        <v>55</v>
      </c>
      <c r="J5" s="65" t="s">
        <v>20</v>
      </c>
    </row>
    <row r="6" spans="2:10" ht="12.75">
      <c r="B6" s="2" t="s">
        <v>56</v>
      </c>
      <c r="C6" s="2" t="s">
        <v>56</v>
      </c>
      <c r="D6" s="2" t="s">
        <v>57</v>
      </c>
      <c r="E6" s="12">
        <v>2869</v>
      </c>
      <c r="F6" s="12">
        <v>1813</v>
      </c>
      <c r="G6" s="12">
        <v>4682</v>
      </c>
      <c r="H6" s="14">
        <f aca="true" t="shared" si="0" ref="H6:H35">E6/15</f>
        <v>191.26666666666668</v>
      </c>
      <c r="I6" s="14">
        <f aca="true" t="shared" si="1" ref="I6:I35">F6/15</f>
        <v>120.86666666666666</v>
      </c>
      <c r="J6" s="14">
        <f aca="true" t="shared" si="2" ref="J6:J35">G6/15</f>
        <v>312.1333333333333</v>
      </c>
    </row>
    <row r="7" spans="2:10" ht="12.75">
      <c r="B7" s="2"/>
      <c r="C7" s="2" t="s">
        <v>58</v>
      </c>
      <c r="D7" s="2" t="s">
        <v>59</v>
      </c>
      <c r="E7" s="12">
        <v>393</v>
      </c>
      <c r="F7" s="12">
        <v>60</v>
      </c>
      <c r="G7" s="12">
        <v>453</v>
      </c>
      <c r="H7" s="2">
        <f t="shared" si="0"/>
        <v>26.2</v>
      </c>
      <c r="I7" s="2">
        <f t="shared" si="1"/>
        <v>4</v>
      </c>
      <c r="J7" s="2">
        <f t="shared" si="2"/>
        <v>30.2</v>
      </c>
    </row>
    <row r="8" spans="2:10" s="4" customFormat="1" ht="12.75">
      <c r="B8" s="84"/>
      <c r="C8" s="84" t="s">
        <v>20</v>
      </c>
      <c r="D8" s="84"/>
      <c r="E8" s="85">
        <f>SUM(E6:E7)</f>
        <v>3262</v>
      </c>
      <c r="F8" s="85">
        <f>SUM(F6:F7)</f>
        <v>1873</v>
      </c>
      <c r="G8" s="85">
        <f>SUM(G6:G7)</f>
        <v>5135</v>
      </c>
      <c r="H8" s="86">
        <f t="shared" si="0"/>
        <v>217.46666666666667</v>
      </c>
      <c r="I8" s="86">
        <f t="shared" si="1"/>
        <v>124.86666666666666</v>
      </c>
      <c r="J8" s="86">
        <f t="shared" si="2"/>
        <v>342.3333333333333</v>
      </c>
    </row>
    <row r="9" spans="2:10" ht="12.75">
      <c r="B9" s="2" t="s">
        <v>60</v>
      </c>
      <c r="C9" s="2" t="s">
        <v>61</v>
      </c>
      <c r="D9" s="2" t="s">
        <v>62</v>
      </c>
      <c r="E9" s="12">
        <v>0</v>
      </c>
      <c r="F9" s="12">
        <v>36</v>
      </c>
      <c r="G9" s="12">
        <v>36</v>
      </c>
      <c r="H9" s="11">
        <f t="shared" si="0"/>
        <v>0</v>
      </c>
      <c r="I9" s="11">
        <f t="shared" si="1"/>
        <v>2.4</v>
      </c>
      <c r="J9" s="11">
        <f t="shared" si="2"/>
        <v>2.4</v>
      </c>
    </row>
    <row r="10" spans="2:10" ht="12.75">
      <c r="B10" s="2"/>
      <c r="C10" s="2" t="s">
        <v>63</v>
      </c>
      <c r="D10" s="2" t="s">
        <v>64</v>
      </c>
      <c r="E10" s="12">
        <v>0</v>
      </c>
      <c r="F10" s="12">
        <v>4</v>
      </c>
      <c r="G10" s="12">
        <v>4</v>
      </c>
      <c r="H10" s="11">
        <f t="shared" si="0"/>
        <v>0</v>
      </c>
      <c r="I10" s="11">
        <f t="shared" si="1"/>
        <v>0.26666666666666666</v>
      </c>
      <c r="J10" s="11">
        <f t="shared" si="2"/>
        <v>0.26666666666666666</v>
      </c>
    </row>
    <row r="11" spans="2:10" ht="12.75">
      <c r="B11" s="2"/>
      <c r="C11" s="2" t="s">
        <v>65</v>
      </c>
      <c r="D11" s="2" t="s">
        <v>66</v>
      </c>
      <c r="E11" s="12">
        <v>0</v>
      </c>
      <c r="F11" s="12">
        <v>12</v>
      </c>
      <c r="G11" s="12">
        <v>12</v>
      </c>
      <c r="H11" s="11">
        <f t="shared" si="0"/>
        <v>0</v>
      </c>
      <c r="I11" s="11">
        <f t="shared" si="1"/>
        <v>0.8</v>
      </c>
      <c r="J11" s="11">
        <f t="shared" si="2"/>
        <v>0.8</v>
      </c>
    </row>
    <row r="12" spans="2:10" s="4" customFormat="1" ht="12.75">
      <c r="B12" s="84"/>
      <c r="C12" s="84" t="s">
        <v>20</v>
      </c>
      <c r="D12" s="84"/>
      <c r="E12" s="85">
        <f>SUM(E9:E11)</f>
        <v>0</v>
      </c>
      <c r="F12" s="85">
        <f>SUM(F9:F11)</f>
        <v>52</v>
      </c>
      <c r="G12" s="85">
        <f>SUM(G9:G11)</f>
        <v>52</v>
      </c>
      <c r="H12" s="86">
        <f t="shared" si="0"/>
        <v>0</v>
      </c>
      <c r="I12" s="86">
        <f t="shared" si="1"/>
        <v>3.466666666666667</v>
      </c>
      <c r="J12" s="86">
        <f t="shared" si="2"/>
        <v>3.466666666666667</v>
      </c>
    </row>
    <row r="13" spans="2:10" ht="12.75">
      <c r="B13" s="2" t="s">
        <v>61</v>
      </c>
      <c r="C13" s="2" t="s">
        <v>61</v>
      </c>
      <c r="D13" s="2" t="s">
        <v>67</v>
      </c>
      <c r="E13" s="12">
        <v>0</v>
      </c>
      <c r="F13" s="12">
        <v>52</v>
      </c>
      <c r="G13" s="12">
        <v>52</v>
      </c>
      <c r="H13" s="11">
        <f t="shared" si="0"/>
        <v>0</v>
      </c>
      <c r="I13" s="11">
        <f t="shared" si="1"/>
        <v>3.466666666666667</v>
      </c>
      <c r="J13" s="11">
        <f t="shared" si="2"/>
        <v>3.466666666666667</v>
      </c>
    </row>
    <row r="14" spans="2:10" ht="12.75">
      <c r="B14" s="2"/>
      <c r="C14" s="2" t="s">
        <v>61</v>
      </c>
      <c r="D14" s="2" t="s">
        <v>62</v>
      </c>
      <c r="E14" s="12">
        <v>0</v>
      </c>
      <c r="F14" s="12">
        <v>1790</v>
      </c>
      <c r="G14" s="12">
        <v>1790</v>
      </c>
      <c r="H14" s="11">
        <f t="shared" si="0"/>
        <v>0</v>
      </c>
      <c r="I14" s="11">
        <f t="shared" si="1"/>
        <v>119.33333333333333</v>
      </c>
      <c r="J14" s="11">
        <f t="shared" si="2"/>
        <v>119.33333333333333</v>
      </c>
    </row>
    <row r="15" spans="2:10" s="4" customFormat="1" ht="12.75">
      <c r="B15" s="84"/>
      <c r="C15" s="84" t="s">
        <v>20</v>
      </c>
      <c r="D15" s="84"/>
      <c r="E15" s="85">
        <f>SUM(E13:E14)</f>
        <v>0</v>
      </c>
      <c r="F15" s="85">
        <f>SUM(F13:F14)</f>
        <v>1842</v>
      </c>
      <c r="G15" s="85">
        <f>SUM(G13:G14)</f>
        <v>1842</v>
      </c>
      <c r="H15" s="86">
        <f t="shared" si="0"/>
        <v>0</v>
      </c>
      <c r="I15" s="86">
        <f t="shared" si="1"/>
        <v>122.8</v>
      </c>
      <c r="J15" s="86">
        <f t="shared" si="2"/>
        <v>122.8</v>
      </c>
    </row>
    <row r="16" spans="2:10" ht="12.75">
      <c r="B16" s="2" t="s">
        <v>68</v>
      </c>
      <c r="C16" s="2" t="s">
        <v>69</v>
      </c>
      <c r="D16" s="2" t="s">
        <v>70</v>
      </c>
      <c r="E16" s="12">
        <v>1141</v>
      </c>
      <c r="F16" s="12">
        <v>762</v>
      </c>
      <c r="G16" s="12">
        <v>1903</v>
      </c>
      <c r="H16" s="11">
        <f t="shared" si="0"/>
        <v>76.06666666666666</v>
      </c>
      <c r="I16" s="11">
        <f t="shared" si="1"/>
        <v>50.8</v>
      </c>
      <c r="J16" s="11">
        <f t="shared" si="2"/>
        <v>126.86666666666666</v>
      </c>
    </row>
    <row r="17" spans="2:10" ht="12.75">
      <c r="B17" s="2"/>
      <c r="C17" s="2" t="s">
        <v>71</v>
      </c>
      <c r="D17" s="2" t="s">
        <v>72</v>
      </c>
      <c r="E17" s="12">
        <v>2224</v>
      </c>
      <c r="F17" s="12">
        <v>140</v>
      </c>
      <c r="G17" s="12">
        <v>2364</v>
      </c>
      <c r="H17" s="11">
        <f t="shared" si="0"/>
        <v>148.26666666666668</v>
      </c>
      <c r="I17" s="11">
        <f t="shared" si="1"/>
        <v>9.333333333333334</v>
      </c>
      <c r="J17" s="11">
        <f t="shared" si="2"/>
        <v>157.6</v>
      </c>
    </row>
    <row r="18" spans="2:10" s="4" customFormat="1" ht="12.75">
      <c r="B18" s="84"/>
      <c r="C18" s="84" t="s">
        <v>20</v>
      </c>
      <c r="D18" s="84"/>
      <c r="E18" s="85">
        <f>SUM(E16:E17)</f>
        <v>3365</v>
      </c>
      <c r="F18" s="85">
        <f>SUM(F16:F17)</f>
        <v>902</v>
      </c>
      <c r="G18" s="85">
        <f>SUM(G16:G17)</f>
        <v>4267</v>
      </c>
      <c r="H18" s="86">
        <f t="shared" si="0"/>
        <v>224.33333333333334</v>
      </c>
      <c r="I18" s="86">
        <f t="shared" si="1"/>
        <v>60.13333333333333</v>
      </c>
      <c r="J18" s="86">
        <f t="shared" si="2"/>
        <v>284.46666666666664</v>
      </c>
    </row>
    <row r="19" spans="2:10" ht="12.75">
      <c r="B19" s="2" t="s">
        <v>73</v>
      </c>
      <c r="C19" s="2" t="s">
        <v>74</v>
      </c>
      <c r="D19" s="2" t="s">
        <v>75</v>
      </c>
      <c r="E19" s="12">
        <v>0</v>
      </c>
      <c r="F19" s="12">
        <v>340</v>
      </c>
      <c r="G19" s="12">
        <v>340</v>
      </c>
      <c r="H19" s="11">
        <f t="shared" si="0"/>
        <v>0</v>
      </c>
      <c r="I19" s="11">
        <f t="shared" si="1"/>
        <v>22.666666666666668</v>
      </c>
      <c r="J19" s="11">
        <f t="shared" si="2"/>
        <v>22.666666666666668</v>
      </c>
    </row>
    <row r="20" spans="2:10" s="4" customFormat="1" ht="12.75">
      <c r="B20" s="84"/>
      <c r="C20" s="84" t="s">
        <v>20</v>
      </c>
      <c r="D20" s="84"/>
      <c r="E20" s="85">
        <f>SUM(E19)</f>
        <v>0</v>
      </c>
      <c r="F20" s="85">
        <f>SUM(F19)</f>
        <v>340</v>
      </c>
      <c r="G20" s="85">
        <f>SUM(G19)</f>
        <v>340</v>
      </c>
      <c r="H20" s="86">
        <f t="shared" si="0"/>
        <v>0</v>
      </c>
      <c r="I20" s="86">
        <f t="shared" si="1"/>
        <v>22.666666666666668</v>
      </c>
      <c r="J20" s="86">
        <f t="shared" si="2"/>
        <v>22.666666666666668</v>
      </c>
    </row>
    <row r="21" spans="2:10" ht="12.75">
      <c r="B21" s="2" t="s">
        <v>76</v>
      </c>
      <c r="C21" s="2" t="s">
        <v>76</v>
      </c>
      <c r="D21" s="2" t="s">
        <v>77</v>
      </c>
      <c r="E21" s="12">
        <v>1759</v>
      </c>
      <c r="F21" s="12">
        <v>850</v>
      </c>
      <c r="G21" s="12">
        <v>2609</v>
      </c>
      <c r="H21" s="11">
        <f t="shared" si="0"/>
        <v>117.26666666666667</v>
      </c>
      <c r="I21" s="11">
        <f t="shared" si="1"/>
        <v>56.666666666666664</v>
      </c>
      <c r="J21" s="11">
        <f t="shared" si="2"/>
        <v>173.93333333333334</v>
      </c>
    </row>
    <row r="22" spans="2:10" s="4" customFormat="1" ht="12.75">
      <c r="B22" s="84"/>
      <c r="C22" s="84" t="s">
        <v>20</v>
      </c>
      <c r="D22" s="84"/>
      <c r="E22" s="85">
        <f>SUM(E21)</f>
        <v>1759</v>
      </c>
      <c r="F22" s="85">
        <f>SUM(F21)</f>
        <v>850</v>
      </c>
      <c r="G22" s="85">
        <f>SUM(G21)</f>
        <v>2609</v>
      </c>
      <c r="H22" s="86">
        <f t="shared" si="0"/>
        <v>117.26666666666667</v>
      </c>
      <c r="I22" s="86">
        <f t="shared" si="1"/>
        <v>56.666666666666664</v>
      </c>
      <c r="J22" s="86">
        <f t="shared" si="2"/>
        <v>173.93333333333334</v>
      </c>
    </row>
    <row r="23" spans="2:10" ht="12.75">
      <c r="B23" s="2" t="s">
        <v>78</v>
      </c>
      <c r="C23" s="2" t="s">
        <v>78</v>
      </c>
      <c r="D23" s="2" t="s">
        <v>79</v>
      </c>
      <c r="E23" s="12">
        <v>0</v>
      </c>
      <c r="F23" s="12">
        <v>291</v>
      </c>
      <c r="G23" s="12">
        <v>291</v>
      </c>
      <c r="H23" s="11">
        <f t="shared" si="0"/>
        <v>0</v>
      </c>
      <c r="I23" s="11">
        <f t="shared" si="1"/>
        <v>19.4</v>
      </c>
      <c r="J23" s="11">
        <f t="shared" si="2"/>
        <v>19.4</v>
      </c>
    </row>
    <row r="24" spans="2:10" s="4" customFormat="1" ht="12.75">
      <c r="B24" s="84"/>
      <c r="C24" s="84" t="s">
        <v>20</v>
      </c>
      <c r="D24" s="84"/>
      <c r="E24" s="85">
        <f>SUM(E23)</f>
        <v>0</v>
      </c>
      <c r="F24" s="85">
        <f>SUM(F23)</f>
        <v>291</v>
      </c>
      <c r="G24" s="85">
        <f>SUM(G23)</f>
        <v>291</v>
      </c>
      <c r="H24" s="86">
        <f t="shared" si="0"/>
        <v>0</v>
      </c>
      <c r="I24" s="86">
        <f t="shared" si="1"/>
        <v>19.4</v>
      </c>
      <c r="J24" s="86">
        <f t="shared" si="2"/>
        <v>19.4</v>
      </c>
    </row>
    <row r="25" spans="2:10" ht="12.75">
      <c r="B25" s="2" t="s">
        <v>80</v>
      </c>
      <c r="C25" s="2" t="s">
        <v>80</v>
      </c>
      <c r="D25" s="2" t="s">
        <v>81</v>
      </c>
      <c r="E25" s="12">
        <v>2031</v>
      </c>
      <c r="F25" s="12">
        <v>1251</v>
      </c>
      <c r="G25" s="12">
        <v>3282</v>
      </c>
      <c r="H25" s="11">
        <f t="shared" si="0"/>
        <v>135.4</v>
      </c>
      <c r="I25" s="11">
        <f t="shared" si="1"/>
        <v>83.4</v>
      </c>
      <c r="J25" s="11">
        <f t="shared" si="2"/>
        <v>218.8</v>
      </c>
    </row>
    <row r="26" spans="2:10" s="4" customFormat="1" ht="12.75">
      <c r="B26" s="84"/>
      <c r="C26" s="84" t="s">
        <v>20</v>
      </c>
      <c r="D26" s="84"/>
      <c r="E26" s="85">
        <f>SUM(E25)</f>
        <v>2031</v>
      </c>
      <c r="F26" s="85">
        <f>SUM(F25)</f>
        <v>1251</v>
      </c>
      <c r="G26" s="85">
        <f>SUM(G25)</f>
        <v>3282</v>
      </c>
      <c r="H26" s="86">
        <f t="shared" si="0"/>
        <v>135.4</v>
      </c>
      <c r="I26" s="86">
        <f t="shared" si="1"/>
        <v>83.4</v>
      </c>
      <c r="J26" s="86">
        <f t="shared" si="2"/>
        <v>218.8</v>
      </c>
    </row>
    <row r="27" spans="2:10" ht="12.75">
      <c r="B27" s="2" t="s">
        <v>63</v>
      </c>
      <c r="C27" s="2" t="s">
        <v>82</v>
      </c>
      <c r="D27" s="2" t="s">
        <v>83</v>
      </c>
      <c r="E27" s="12">
        <v>750</v>
      </c>
      <c r="F27" s="12">
        <v>472</v>
      </c>
      <c r="G27" s="12">
        <v>1222</v>
      </c>
      <c r="H27" s="11">
        <f t="shared" si="0"/>
        <v>50</v>
      </c>
      <c r="I27" s="11">
        <f t="shared" si="1"/>
        <v>31.466666666666665</v>
      </c>
      <c r="J27" s="11">
        <f t="shared" si="2"/>
        <v>81.46666666666667</v>
      </c>
    </row>
    <row r="28" spans="2:10" ht="12.75">
      <c r="B28" s="2"/>
      <c r="C28" s="2" t="s">
        <v>63</v>
      </c>
      <c r="D28" s="2" t="s">
        <v>64</v>
      </c>
      <c r="E28" s="12">
        <v>2288</v>
      </c>
      <c r="F28" s="12">
        <v>1014</v>
      </c>
      <c r="G28" s="12">
        <v>3302</v>
      </c>
      <c r="H28" s="11">
        <f t="shared" si="0"/>
        <v>152.53333333333333</v>
      </c>
      <c r="I28" s="11">
        <f t="shared" si="1"/>
        <v>67.6</v>
      </c>
      <c r="J28" s="11">
        <f t="shared" si="2"/>
        <v>220.13333333333333</v>
      </c>
    </row>
    <row r="29" spans="2:10" s="4" customFormat="1" ht="12.75">
      <c r="B29" s="84"/>
      <c r="C29" s="84" t="s">
        <v>20</v>
      </c>
      <c r="D29" s="84"/>
      <c r="E29" s="85">
        <f>SUM(E27:E28)</f>
        <v>3038</v>
      </c>
      <c r="F29" s="85">
        <f>SUM(F27:F28)</f>
        <v>1486</v>
      </c>
      <c r="G29" s="85">
        <f>SUM(G27:G28)</f>
        <v>4524</v>
      </c>
      <c r="H29" s="86">
        <f t="shared" si="0"/>
        <v>202.53333333333333</v>
      </c>
      <c r="I29" s="86">
        <f t="shared" si="1"/>
        <v>99.06666666666666</v>
      </c>
      <c r="J29" s="86">
        <f t="shared" si="2"/>
        <v>301.6</v>
      </c>
    </row>
    <row r="30" spans="2:10" ht="12.75">
      <c r="B30" s="2" t="s">
        <v>84</v>
      </c>
      <c r="C30" s="2" t="s">
        <v>65</v>
      </c>
      <c r="D30" s="2" t="s">
        <v>66</v>
      </c>
      <c r="E30" s="12">
        <v>1808</v>
      </c>
      <c r="F30" s="12">
        <v>925</v>
      </c>
      <c r="G30" s="12">
        <v>2733</v>
      </c>
      <c r="H30" s="11">
        <f t="shared" si="0"/>
        <v>120.53333333333333</v>
      </c>
      <c r="I30" s="11">
        <f t="shared" si="1"/>
        <v>61.666666666666664</v>
      </c>
      <c r="J30" s="11">
        <f t="shared" si="2"/>
        <v>182.2</v>
      </c>
    </row>
    <row r="31" spans="2:10" s="4" customFormat="1" ht="12.75">
      <c r="B31" s="84"/>
      <c r="C31" s="84" t="s">
        <v>20</v>
      </c>
      <c r="D31" s="84"/>
      <c r="E31" s="85">
        <f>SUM(E30)</f>
        <v>1808</v>
      </c>
      <c r="F31" s="85">
        <f>SUM(F30)</f>
        <v>925</v>
      </c>
      <c r="G31" s="85">
        <f>SUM(G30)</f>
        <v>2733</v>
      </c>
      <c r="H31" s="86">
        <f t="shared" si="0"/>
        <v>120.53333333333333</v>
      </c>
      <c r="I31" s="86">
        <f t="shared" si="1"/>
        <v>61.666666666666664</v>
      </c>
      <c r="J31" s="86">
        <f t="shared" si="2"/>
        <v>182.2</v>
      </c>
    </row>
    <row r="32" spans="2:10" ht="12.75">
      <c r="B32" s="2" t="s">
        <v>85</v>
      </c>
      <c r="C32" s="2" t="s">
        <v>8</v>
      </c>
      <c r="D32" s="2" t="s">
        <v>86</v>
      </c>
      <c r="E32" s="12">
        <v>725</v>
      </c>
      <c r="F32" s="12">
        <v>0</v>
      </c>
      <c r="G32" s="12">
        <v>725</v>
      </c>
      <c r="H32" s="11">
        <f t="shared" si="0"/>
        <v>48.333333333333336</v>
      </c>
      <c r="I32" s="11">
        <f t="shared" si="1"/>
        <v>0</v>
      </c>
      <c r="J32" s="11">
        <f t="shared" si="2"/>
        <v>48.333333333333336</v>
      </c>
    </row>
    <row r="33" spans="2:10" ht="12.75">
      <c r="B33" s="2"/>
      <c r="C33" s="2" t="s">
        <v>87</v>
      </c>
      <c r="D33" s="2" t="s">
        <v>88</v>
      </c>
      <c r="E33" s="12">
        <v>138</v>
      </c>
      <c r="F33" s="12">
        <v>0</v>
      </c>
      <c r="G33" s="12">
        <v>138</v>
      </c>
      <c r="H33" s="11">
        <f t="shared" si="0"/>
        <v>9.2</v>
      </c>
      <c r="I33" s="11">
        <f t="shared" si="1"/>
        <v>0</v>
      </c>
      <c r="J33" s="11">
        <f t="shared" si="2"/>
        <v>9.2</v>
      </c>
    </row>
    <row r="34" spans="2:10" s="4" customFormat="1" ht="12.75">
      <c r="B34" s="84"/>
      <c r="C34" s="84" t="s">
        <v>20</v>
      </c>
      <c r="D34" s="84"/>
      <c r="E34" s="85">
        <f>SUM(E32:E33)</f>
        <v>863</v>
      </c>
      <c r="F34" s="85">
        <f>SUM(F32:F33)</f>
        <v>0</v>
      </c>
      <c r="G34" s="85">
        <f>SUM(G32:G33)</f>
        <v>863</v>
      </c>
      <c r="H34" s="86">
        <f t="shared" si="0"/>
        <v>57.53333333333333</v>
      </c>
      <c r="I34" s="86">
        <f t="shared" si="1"/>
        <v>0</v>
      </c>
      <c r="J34" s="86">
        <f t="shared" si="2"/>
        <v>57.53333333333333</v>
      </c>
    </row>
    <row r="35" spans="2:10" ht="12.75">
      <c r="B35" s="55" t="s">
        <v>89</v>
      </c>
      <c r="C35" s="63"/>
      <c r="D35" s="63"/>
      <c r="E35" s="66">
        <f>SUM(E8,E12,E15,E18,E20,E22,E24,E26,E29,E31,E34)</f>
        <v>16126</v>
      </c>
      <c r="F35" s="66">
        <f>SUM(F8,F12,F15,F18,F20,F22,F24,F26,F29,F31,F34)</f>
        <v>9812</v>
      </c>
      <c r="G35" s="66">
        <f>SUM(G8,G12,G15,G18,G20,G22,G24,G26,G29,G31,G34)</f>
        <v>25938</v>
      </c>
      <c r="H35" s="67">
        <f t="shared" si="0"/>
        <v>1075.0666666666666</v>
      </c>
      <c r="I35" s="67">
        <f t="shared" si="1"/>
        <v>654.1333333333333</v>
      </c>
      <c r="J35" s="67">
        <f t="shared" si="2"/>
        <v>1729.2</v>
      </c>
    </row>
  </sheetData>
  <mergeCells count="3">
    <mergeCell ref="E4:G4"/>
    <mergeCell ref="H4:J4"/>
    <mergeCell ref="B1:J2"/>
  </mergeCells>
  <printOptions/>
  <pageMargins left="0.25" right="0.25" top="0.25" bottom="0.25" header="0.5" footer="0.5"/>
  <pageSetup fitToHeight="1" fitToWidth="1" horizontalDpi="300" verticalDpi="300" orientation="landscape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8"/>
  <sheetViews>
    <sheetView showGridLines="0" workbookViewId="0" topLeftCell="A1">
      <selection activeCell="N3" sqref="N3"/>
    </sheetView>
  </sheetViews>
  <sheetFormatPr defaultColWidth="9.00390625" defaultRowHeight="12.75"/>
  <cols>
    <col min="1" max="1" width="2.375" style="0" customWidth="1"/>
    <col min="2" max="2" width="20.50390625" style="0" bestFit="1" customWidth="1"/>
    <col min="3" max="3" width="22.25390625" style="0" bestFit="1" customWidth="1"/>
    <col min="5" max="5" width="12.25390625" style="0" bestFit="1" customWidth="1"/>
    <col min="6" max="6" width="11.50390625" style="0" bestFit="1" customWidth="1"/>
    <col min="7" max="7" width="10.375" style="0" bestFit="1" customWidth="1"/>
    <col min="8" max="8" width="12.25390625" style="0" bestFit="1" customWidth="1"/>
    <col min="9" max="9" width="11.50390625" style="0" bestFit="1" customWidth="1"/>
  </cols>
  <sheetData>
    <row r="1" spans="2:10" ht="12">
      <c r="B1" s="96" t="s">
        <v>48</v>
      </c>
      <c r="C1" s="96"/>
      <c r="D1" s="96"/>
      <c r="E1" s="96"/>
      <c r="F1" s="96"/>
      <c r="G1" s="96"/>
      <c r="H1" s="96"/>
      <c r="I1" s="96"/>
      <c r="J1" s="96"/>
    </row>
    <row r="2" spans="2:10" ht="12">
      <c r="B2" s="96"/>
      <c r="C2" s="96"/>
      <c r="D2" s="96"/>
      <c r="E2" s="96"/>
      <c r="F2" s="96"/>
      <c r="G2" s="96"/>
      <c r="H2" s="96"/>
      <c r="I2" s="96"/>
      <c r="J2" s="96"/>
    </row>
    <row r="3" ht="15.75">
      <c r="B3" s="13" t="s">
        <v>90</v>
      </c>
    </row>
    <row r="4" spans="2:10" ht="15.75">
      <c r="B4" s="69"/>
      <c r="C4" s="69"/>
      <c r="D4" s="69"/>
      <c r="E4" s="97" t="s">
        <v>50</v>
      </c>
      <c r="F4" s="97"/>
      <c r="G4" s="97"/>
      <c r="H4" s="97" t="s">
        <v>51</v>
      </c>
      <c r="I4" s="97"/>
      <c r="J4" s="97"/>
    </row>
    <row r="5" spans="2:10" ht="15.75">
      <c r="B5" s="69" t="s">
        <v>52</v>
      </c>
      <c r="C5" s="69" t="s">
        <v>53</v>
      </c>
      <c r="D5" s="69" t="s">
        <v>54</v>
      </c>
      <c r="E5" s="70" t="s">
        <v>13</v>
      </c>
      <c r="F5" s="70" t="s">
        <v>55</v>
      </c>
      <c r="G5" s="70" t="s">
        <v>20</v>
      </c>
      <c r="H5" s="70" t="s">
        <v>13</v>
      </c>
      <c r="I5" s="70" t="s">
        <v>55</v>
      </c>
      <c r="J5" s="70" t="s">
        <v>20</v>
      </c>
    </row>
    <row r="6" spans="2:10" ht="12.75">
      <c r="B6" s="2" t="s">
        <v>91</v>
      </c>
      <c r="C6" s="2" t="s">
        <v>91</v>
      </c>
      <c r="D6" s="2" t="s">
        <v>92</v>
      </c>
      <c r="E6" s="11">
        <v>3030</v>
      </c>
      <c r="F6" s="11">
        <v>0</v>
      </c>
      <c r="G6" s="11">
        <v>3030</v>
      </c>
      <c r="H6" s="14">
        <f aca="true" t="shared" si="0" ref="H6:H48">E6/15</f>
        <v>202</v>
      </c>
      <c r="I6" s="14">
        <f aca="true" t="shared" si="1" ref="I6:I48">F6/15</f>
        <v>0</v>
      </c>
      <c r="J6" s="14">
        <f aca="true" t="shared" si="2" ref="J6:J48">G6/15</f>
        <v>202</v>
      </c>
    </row>
    <row r="7" spans="2:10" s="4" customFormat="1" ht="12.75">
      <c r="B7" s="84"/>
      <c r="C7" s="84" t="s">
        <v>20</v>
      </c>
      <c r="D7" s="84"/>
      <c r="E7" s="85">
        <v>3030</v>
      </c>
      <c r="F7" s="85">
        <v>0</v>
      </c>
      <c r="G7" s="85">
        <v>3030</v>
      </c>
      <c r="H7" s="147">
        <f t="shared" si="0"/>
        <v>202</v>
      </c>
      <c r="I7" s="147">
        <f t="shared" si="1"/>
        <v>0</v>
      </c>
      <c r="J7" s="147">
        <f t="shared" si="2"/>
        <v>202</v>
      </c>
    </row>
    <row r="8" spans="2:10" ht="12.75">
      <c r="B8" s="2" t="s">
        <v>93</v>
      </c>
      <c r="C8" s="2" t="s">
        <v>93</v>
      </c>
      <c r="D8" s="2" t="s">
        <v>94</v>
      </c>
      <c r="E8" s="11">
        <v>3094</v>
      </c>
      <c r="F8" s="11">
        <v>45</v>
      </c>
      <c r="G8" s="11">
        <v>3139</v>
      </c>
      <c r="H8" s="14">
        <f t="shared" si="0"/>
        <v>206.26666666666668</v>
      </c>
      <c r="I8" s="14">
        <f t="shared" si="1"/>
        <v>3</v>
      </c>
      <c r="J8" s="14">
        <f t="shared" si="2"/>
        <v>209.26666666666668</v>
      </c>
    </row>
    <row r="9" spans="2:10" s="4" customFormat="1" ht="12.75">
      <c r="B9" s="84"/>
      <c r="C9" s="84" t="s">
        <v>20</v>
      </c>
      <c r="D9" s="84"/>
      <c r="E9" s="85">
        <v>3094</v>
      </c>
      <c r="F9" s="85">
        <v>45</v>
      </c>
      <c r="G9" s="85">
        <v>3139</v>
      </c>
      <c r="H9" s="147">
        <f t="shared" si="0"/>
        <v>206.26666666666668</v>
      </c>
      <c r="I9" s="147">
        <f t="shared" si="1"/>
        <v>3</v>
      </c>
      <c r="J9" s="147">
        <f t="shared" si="2"/>
        <v>209.26666666666668</v>
      </c>
    </row>
    <row r="10" spans="2:10" ht="12.75">
      <c r="B10" s="2" t="s">
        <v>95</v>
      </c>
      <c r="C10" s="2" t="s">
        <v>95</v>
      </c>
      <c r="D10" s="2" t="s">
        <v>96</v>
      </c>
      <c r="E10" s="11">
        <v>6317</v>
      </c>
      <c r="F10" s="11">
        <v>263</v>
      </c>
      <c r="G10" s="11">
        <v>6580</v>
      </c>
      <c r="H10" s="14">
        <f t="shared" si="0"/>
        <v>421.1333333333333</v>
      </c>
      <c r="I10" s="14">
        <f t="shared" si="1"/>
        <v>17.533333333333335</v>
      </c>
      <c r="J10" s="14">
        <f t="shared" si="2"/>
        <v>438.6666666666667</v>
      </c>
    </row>
    <row r="11" spans="2:14" ht="12.75">
      <c r="B11" s="2"/>
      <c r="C11" s="2" t="s">
        <v>97</v>
      </c>
      <c r="D11" s="2" t="s">
        <v>98</v>
      </c>
      <c r="E11" s="11">
        <v>754</v>
      </c>
      <c r="F11" s="11">
        <v>0</v>
      </c>
      <c r="G11" s="11">
        <v>754</v>
      </c>
      <c r="H11" s="14">
        <f t="shared" si="0"/>
        <v>50.266666666666666</v>
      </c>
      <c r="I11" s="14">
        <f t="shared" si="1"/>
        <v>0</v>
      </c>
      <c r="J11" s="14">
        <f t="shared" si="2"/>
        <v>50.266666666666666</v>
      </c>
      <c r="N11" s="82"/>
    </row>
    <row r="12" spans="2:10" s="4" customFormat="1" ht="12.75">
      <c r="B12" s="84"/>
      <c r="C12" s="84" t="s">
        <v>20</v>
      </c>
      <c r="D12" s="84"/>
      <c r="E12" s="85">
        <f>SUM(E10:E11)</f>
        <v>7071</v>
      </c>
      <c r="F12" s="85">
        <f>SUM(F10:F11)</f>
        <v>263</v>
      </c>
      <c r="G12" s="85">
        <f>SUM(G10:G11)</f>
        <v>7334</v>
      </c>
      <c r="H12" s="147">
        <f t="shared" si="0"/>
        <v>471.4</v>
      </c>
      <c r="I12" s="147">
        <f t="shared" si="1"/>
        <v>17.533333333333335</v>
      </c>
      <c r="J12" s="147">
        <f t="shared" si="2"/>
        <v>488.93333333333334</v>
      </c>
    </row>
    <row r="13" spans="2:10" ht="12.75">
      <c r="B13" s="2" t="s">
        <v>99</v>
      </c>
      <c r="C13" s="2" t="s">
        <v>99</v>
      </c>
      <c r="D13" s="2" t="s">
        <v>100</v>
      </c>
      <c r="E13" s="11">
        <v>2535</v>
      </c>
      <c r="F13" s="11">
        <v>563</v>
      </c>
      <c r="G13" s="11">
        <v>3098</v>
      </c>
      <c r="H13" s="14">
        <f t="shared" si="0"/>
        <v>169</v>
      </c>
      <c r="I13" s="14">
        <f t="shared" si="1"/>
        <v>37.53333333333333</v>
      </c>
      <c r="J13" s="14">
        <f t="shared" si="2"/>
        <v>206.53333333333333</v>
      </c>
    </row>
    <row r="14" spans="2:10" s="4" customFormat="1" ht="12.75">
      <c r="B14" s="84"/>
      <c r="C14" s="84" t="s">
        <v>20</v>
      </c>
      <c r="D14" s="84"/>
      <c r="E14" s="85">
        <v>2535</v>
      </c>
      <c r="F14" s="85">
        <v>563</v>
      </c>
      <c r="G14" s="85">
        <v>3098</v>
      </c>
      <c r="H14" s="147">
        <f t="shared" si="0"/>
        <v>169</v>
      </c>
      <c r="I14" s="147">
        <f t="shared" si="1"/>
        <v>37.53333333333333</v>
      </c>
      <c r="J14" s="147">
        <f t="shared" si="2"/>
        <v>206.53333333333333</v>
      </c>
    </row>
    <row r="15" spans="2:10" ht="12.75">
      <c r="B15" s="2" t="s">
        <v>101</v>
      </c>
      <c r="C15" s="2" t="s">
        <v>101</v>
      </c>
      <c r="D15" s="2" t="s">
        <v>102</v>
      </c>
      <c r="E15" s="11">
        <v>8858</v>
      </c>
      <c r="F15" s="11">
        <v>575</v>
      </c>
      <c r="G15" s="11">
        <v>9433</v>
      </c>
      <c r="H15" s="14">
        <f t="shared" si="0"/>
        <v>590.5333333333333</v>
      </c>
      <c r="I15" s="14">
        <f t="shared" si="1"/>
        <v>38.333333333333336</v>
      </c>
      <c r="J15" s="14">
        <f t="shared" si="2"/>
        <v>628.8666666666667</v>
      </c>
    </row>
    <row r="16" spans="2:10" s="4" customFormat="1" ht="12.75">
      <c r="B16" s="84"/>
      <c r="C16" s="84" t="s">
        <v>20</v>
      </c>
      <c r="D16" s="84"/>
      <c r="E16" s="85">
        <v>8858</v>
      </c>
      <c r="F16" s="85">
        <v>575</v>
      </c>
      <c r="G16" s="85">
        <v>9433</v>
      </c>
      <c r="H16" s="147">
        <f t="shared" si="0"/>
        <v>590.5333333333333</v>
      </c>
      <c r="I16" s="147">
        <f t="shared" si="1"/>
        <v>38.333333333333336</v>
      </c>
      <c r="J16" s="147">
        <f t="shared" si="2"/>
        <v>628.8666666666667</v>
      </c>
    </row>
    <row r="17" spans="2:10" ht="12.75">
      <c r="B17" s="2" t="s">
        <v>103</v>
      </c>
      <c r="C17" s="2" t="s">
        <v>103</v>
      </c>
      <c r="D17" s="2" t="s">
        <v>104</v>
      </c>
      <c r="E17" s="11">
        <v>5517</v>
      </c>
      <c r="F17" s="11">
        <v>338</v>
      </c>
      <c r="G17" s="11">
        <v>5855</v>
      </c>
      <c r="H17" s="14">
        <f t="shared" si="0"/>
        <v>367.8</v>
      </c>
      <c r="I17" s="14">
        <f t="shared" si="1"/>
        <v>22.533333333333335</v>
      </c>
      <c r="J17" s="14">
        <f t="shared" si="2"/>
        <v>390.3333333333333</v>
      </c>
    </row>
    <row r="18" spans="2:10" s="4" customFormat="1" ht="12.75">
      <c r="B18" s="84"/>
      <c r="C18" s="84" t="s">
        <v>20</v>
      </c>
      <c r="D18" s="84"/>
      <c r="E18" s="85">
        <v>5517</v>
      </c>
      <c r="F18" s="85">
        <v>338</v>
      </c>
      <c r="G18" s="85">
        <v>5855</v>
      </c>
      <c r="H18" s="147">
        <f t="shared" si="0"/>
        <v>367.8</v>
      </c>
      <c r="I18" s="147">
        <f t="shared" si="1"/>
        <v>22.533333333333335</v>
      </c>
      <c r="J18" s="147">
        <f t="shared" si="2"/>
        <v>390.3333333333333</v>
      </c>
    </row>
    <row r="19" spans="2:10" ht="12.75">
      <c r="B19" s="2" t="s">
        <v>105</v>
      </c>
      <c r="C19" s="2" t="s">
        <v>106</v>
      </c>
      <c r="D19" s="2" t="s">
        <v>107</v>
      </c>
      <c r="E19" s="11">
        <v>120</v>
      </c>
      <c r="F19" s="11">
        <v>0</v>
      </c>
      <c r="G19" s="11">
        <v>120</v>
      </c>
      <c r="H19" s="14">
        <f t="shared" si="0"/>
        <v>8</v>
      </c>
      <c r="I19" s="14">
        <f t="shared" si="1"/>
        <v>0</v>
      </c>
      <c r="J19" s="14">
        <f t="shared" si="2"/>
        <v>8</v>
      </c>
    </row>
    <row r="20" spans="2:10" ht="12.75">
      <c r="B20" s="2"/>
      <c r="C20" s="2" t="s">
        <v>108</v>
      </c>
      <c r="D20" s="2" t="s">
        <v>109</v>
      </c>
      <c r="E20" s="11">
        <v>52</v>
      </c>
      <c r="F20" s="11">
        <v>0</v>
      </c>
      <c r="G20" s="11">
        <v>52</v>
      </c>
      <c r="H20" s="14">
        <f t="shared" si="0"/>
        <v>3.466666666666667</v>
      </c>
      <c r="I20" s="14">
        <f t="shared" si="1"/>
        <v>0</v>
      </c>
      <c r="J20" s="14">
        <f t="shared" si="2"/>
        <v>3.466666666666667</v>
      </c>
    </row>
    <row r="21" spans="2:10" ht="12.75">
      <c r="B21" s="2"/>
      <c r="C21" s="2" t="s">
        <v>110</v>
      </c>
      <c r="D21" s="2" t="s">
        <v>111</v>
      </c>
      <c r="E21" s="11">
        <v>72</v>
      </c>
      <c r="F21" s="11">
        <v>0</v>
      </c>
      <c r="G21" s="11">
        <v>72</v>
      </c>
      <c r="H21" s="14">
        <f t="shared" si="0"/>
        <v>4.8</v>
      </c>
      <c r="I21" s="14">
        <f t="shared" si="1"/>
        <v>0</v>
      </c>
      <c r="J21" s="14">
        <f t="shared" si="2"/>
        <v>4.8</v>
      </c>
    </row>
    <row r="22" spans="2:10" ht="12.75">
      <c r="B22" s="2"/>
      <c r="C22" s="2" t="s">
        <v>112</v>
      </c>
      <c r="D22" s="2" t="s">
        <v>113</v>
      </c>
      <c r="E22" s="11">
        <v>324</v>
      </c>
      <c r="F22" s="11">
        <v>0</v>
      </c>
      <c r="G22" s="11">
        <v>324</v>
      </c>
      <c r="H22" s="14">
        <f t="shared" si="0"/>
        <v>21.6</v>
      </c>
      <c r="I22" s="14">
        <f t="shared" si="1"/>
        <v>0</v>
      </c>
      <c r="J22" s="14">
        <f t="shared" si="2"/>
        <v>21.6</v>
      </c>
    </row>
    <row r="23" spans="2:10" s="4" customFormat="1" ht="12.75">
      <c r="B23" s="84"/>
      <c r="C23" s="84" t="s">
        <v>20</v>
      </c>
      <c r="D23" s="84"/>
      <c r="E23" s="85">
        <f>SUM(E19:E22)</f>
        <v>568</v>
      </c>
      <c r="F23" s="85">
        <f>SUM(F19:F22)</f>
        <v>0</v>
      </c>
      <c r="G23" s="85">
        <f>SUM(G19:G22)</f>
        <v>568</v>
      </c>
      <c r="H23" s="147">
        <f t="shared" si="0"/>
        <v>37.86666666666667</v>
      </c>
      <c r="I23" s="147">
        <f t="shared" si="1"/>
        <v>0</v>
      </c>
      <c r="J23" s="147">
        <f t="shared" si="2"/>
        <v>37.86666666666667</v>
      </c>
    </row>
    <row r="24" spans="2:10" ht="12.75">
      <c r="B24" s="2" t="s">
        <v>114</v>
      </c>
      <c r="C24" s="2" t="s">
        <v>115</v>
      </c>
      <c r="D24" s="2" t="s">
        <v>116</v>
      </c>
      <c r="E24" s="11">
        <v>359</v>
      </c>
      <c r="F24" s="11">
        <v>0</v>
      </c>
      <c r="G24" s="11">
        <v>359</v>
      </c>
      <c r="H24" s="14">
        <f t="shared" si="0"/>
        <v>23.933333333333334</v>
      </c>
      <c r="I24" s="14">
        <f t="shared" si="1"/>
        <v>0</v>
      </c>
      <c r="J24" s="14">
        <f t="shared" si="2"/>
        <v>23.933333333333334</v>
      </c>
    </row>
    <row r="25" spans="2:10" ht="12.75">
      <c r="B25" s="2"/>
      <c r="C25" s="2" t="s">
        <v>117</v>
      </c>
      <c r="D25" s="2" t="s">
        <v>118</v>
      </c>
      <c r="E25" s="11">
        <v>113</v>
      </c>
      <c r="F25" s="11">
        <v>0</v>
      </c>
      <c r="G25" s="11">
        <v>113</v>
      </c>
      <c r="H25" s="14">
        <f t="shared" si="0"/>
        <v>7.533333333333333</v>
      </c>
      <c r="I25" s="14">
        <f t="shared" si="1"/>
        <v>0</v>
      </c>
      <c r="J25" s="14">
        <f t="shared" si="2"/>
        <v>7.533333333333333</v>
      </c>
    </row>
    <row r="26" spans="2:10" ht="12.75">
      <c r="B26" s="2"/>
      <c r="C26" s="2" t="s">
        <v>119</v>
      </c>
      <c r="D26" s="2" t="s">
        <v>120</v>
      </c>
      <c r="E26" s="11">
        <v>310</v>
      </c>
      <c r="F26" s="11">
        <v>0</v>
      </c>
      <c r="G26" s="11">
        <v>310</v>
      </c>
      <c r="H26" s="14">
        <f t="shared" si="0"/>
        <v>20.666666666666668</v>
      </c>
      <c r="I26" s="14">
        <f t="shared" si="1"/>
        <v>0</v>
      </c>
      <c r="J26" s="14">
        <f t="shared" si="2"/>
        <v>20.666666666666668</v>
      </c>
    </row>
    <row r="27" spans="2:10" ht="12.75">
      <c r="B27" s="2"/>
      <c r="C27" s="2" t="s">
        <v>121</v>
      </c>
      <c r="D27" s="2" t="s">
        <v>122</v>
      </c>
      <c r="E27" s="11">
        <v>202</v>
      </c>
      <c r="F27" s="11">
        <v>0</v>
      </c>
      <c r="G27" s="11">
        <v>202</v>
      </c>
      <c r="H27" s="14">
        <f t="shared" si="0"/>
        <v>13.466666666666667</v>
      </c>
      <c r="I27" s="14">
        <f t="shared" si="1"/>
        <v>0</v>
      </c>
      <c r="J27" s="14">
        <f t="shared" si="2"/>
        <v>13.466666666666667</v>
      </c>
    </row>
    <row r="28" spans="2:10" ht="12.75">
      <c r="B28" s="2"/>
      <c r="C28" s="2" t="s">
        <v>123</v>
      </c>
      <c r="D28" s="2" t="s">
        <v>124</v>
      </c>
      <c r="E28" s="11">
        <v>16</v>
      </c>
      <c r="F28" s="11">
        <v>0</v>
      </c>
      <c r="G28" s="11">
        <v>16</v>
      </c>
      <c r="H28" s="14">
        <f t="shared" si="0"/>
        <v>1.0666666666666667</v>
      </c>
      <c r="I28" s="14">
        <f t="shared" si="1"/>
        <v>0</v>
      </c>
      <c r="J28" s="14">
        <f t="shared" si="2"/>
        <v>1.0666666666666667</v>
      </c>
    </row>
    <row r="29" spans="2:10" ht="12.75">
      <c r="B29" s="2"/>
      <c r="C29" s="2" t="s">
        <v>125</v>
      </c>
      <c r="D29" s="2" t="s">
        <v>126</v>
      </c>
      <c r="E29" s="11">
        <v>245</v>
      </c>
      <c r="F29" s="11">
        <v>0</v>
      </c>
      <c r="G29" s="11">
        <v>245</v>
      </c>
      <c r="H29" s="14">
        <f t="shared" si="0"/>
        <v>16.333333333333332</v>
      </c>
      <c r="I29" s="14">
        <f t="shared" si="1"/>
        <v>0</v>
      </c>
      <c r="J29" s="14">
        <f t="shared" si="2"/>
        <v>16.333333333333332</v>
      </c>
    </row>
    <row r="30" spans="2:10" ht="12.75">
      <c r="B30" s="2"/>
      <c r="C30" s="2" t="s">
        <v>127</v>
      </c>
      <c r="D30" s="2" t="s">
        <v>128</v>
      </c>
      <c r="E30" s="11">
        <v>104</v>
      </c>
      <c r="F30" s="11">
        <v>0</v>
      </c>
      <c r="G30" s="11">
        <v>104</v>
      </c>
      <c r="H30" s="14">
        <f t="shared" si="0"/>
        <v>6.933333333333334</v>
      </c>
      <c r="I30" s="14">
        <f t="shared" si="1"/>
        <v>0</v>
      </c>
      <c r="J30" s="14">
        <f t="shared" si="2"/>
        <v>6.933333333333334</v>
      </c>
    </row>
    <row r="31" spans="2:10" ht="12.75">
      <c r="B31" s="2"/>
      <c r="C31" s="2" t="s">
        <v>129</v>
      </c>
      <c r="D31" s="2" t="s">
        <v>130</v>
      </c>
      <c r="E31" s="11">
        <v>142</v>
      </c>
      <c r="F31" s="11">
        <v>0</v>
      </c>
      <c r="G31" s="11">
        <v>142</v>
      </c>
      <c r="H31" s="14">
        <f t="shared" si="0"/>
        <v>9.466666666666667</v>
      </c>
      <c r="I31" s="14">
        <f t="shared" si="1"/>
        <v>0</v>
      </c>
      <c r="J31" s="14">
        <f t="shared" si="2"/>
        <v>9.466666666666667</v>
      </c>
    </row>
    <row r="32" spans="2:10" ht="12.75">
      <c r="B32" s="2"/>
      <c r="C32" s="2" t="s">
        <v>114</v>
      </c>
      <c r="D32" s="2" t="s">
        <v>131</v>
      </c>
      <c r="E32" s="11">
        <v>241</v>
      </c>
      <c r="F32" s="11">
        <v>0</v>
      </c>
      <c r="G32" s="11">
        <v>241</v>
      </c>
      <c r="H32" s="14">
        <f t="shared" si="0"/>
        <v>16.066666666666666</v>
      </c>
      <c r="I32" s="14">
        <f t="shared" si="1"/>
        <v>0</v>
      </c>
      <c r="J32" s="14">
        <f t="shared" si="2"/>
        <v>16.066666666666666</v>
      </c>
    </row>
    <row r="33" spans="2:10" ht="12.75">
      <c r="B33" s="2"/>
      <c r="C33" s="2" t="s">
        <v>132</v>
      </c>
      <c r="D33" s="2" t="s">
        <v>133</v>
      </c>
      <c r="E33" s="11">
        <v>1868</v>
      </c>
      <c r="F33" s="11">
        <v>146</v>
      </c>
      <c r="G33" s="11">
        <v>2014</v>
      </c>
      <c r="H33" s="14">
        <f t="shared" si="0"/>
        <v>124.53333333333333</v>
      </c>
      <c r="I33" s="14">
        <f t="shared" si="1"/>
        <v>9.733333333333333</v>
      </c>
      <c r="J33" s="14">
        <f t="shared" si="2"/>
        <v>134.26666666666668</v>
      </c>
    </row>
    <row r="34" spans="2:10" s="4" customFormat="1" ht="12.75">
      <c r="B34" s="84"/>
      <c r="C34" s="84" t="s">
        <v>20</v>
      </c>
      <c r="D34" s="84"/>
      <c r="E34" s="85">
        <f>SUM(E24:E33)</f>
        <v>3600</v>
      </c>
      <c r="F34" s="85">
        <f>SUM(F24:F33)</f>
        <v>146</v>
      </c>
      <c r="G34" s="85">
        <f>SUM(G24:G33)</f>
        <v>3746</v>
      </c>
      <c r="H34" s="147">
        <f t="shared" si="0"/>
        <v>240</v>
      </c>
      <c r="I34" s="147">
        <f t="shared" si="1"/>
        <v>9.733333333333333</v>
      </c>
      <c r="J34" s="147">
        <f t="shared" si="2"/>
        <v>249.73333333333332</v>
      </c>
    </row>
    <row r="35" spans="2:10" ht="12.75">
      <c r="B35" s="2" t="s">
        <v>134</v>
      </c>
      <c r="C35" s="2" t="s">
        <v>135</v>
      </c>
      <c r="D35" s="2" t="s">
        <v>136</v>
      </c>
      <c r="E35" s="11">
        <v>356</v>
      </c>
      <c r="F35" s="11">
        <v>96</v>
      </c>
      <c r="G35" s="11">
        <v>452</v>
      </c>
      <c r="H35" s="14">
        <f t="shared" si="0"/>
        <v>23.733333333333334</v>
      </c>
      <c r="I35" s="14">
        <f t="shared" si="1"/>
        <v>6.4</v>
      </c>
      <c r="J35" s="14">
        <f t="shared" si="2"/>
        <v>30.133333333333333</v>
      </c>
    </row>
    <row r="36" spans="2:10" ht="12.75">
      <c r="B36" s="2"/>
      <c r="C36" s="2" t="s">
        <v>134</v>
      </c>
      <c r="D36" s="2" t="s">
        <v>137</v>
      </c>
      <c r="E36" s="11">
        <v>2829</v>
      </c>
      <c r="F36" s="11">
        <v>199</v>
      </c>
      <c r="G36" s="11">
        <v>3028</v>
      </c>
      <c r="H36" s="14">
        <f t="shared" si="0"/>
        <v>188.6</v>
      </c>
      <c r="I36" s="14">
        <f t="shared" si="1"/>
        <v>13.266666666666667</v>
      </c>
      <c r="J36" s="14">
        <f t="shared" si="2"/>
        <v>201.86666666666667</v>
      </c>
    </row>
    <row r="37" spans="2:10" s="4" customFormat="1" ht="12.75">
      <c r="B37" s="84"/>
      <c r="C37" s="84" t="s">
        <v>20</v>
      </c>
      <c r="D37" s="84"/>
      <c r="E37" s="85">
        <f>SUM(E35:E36)</f>
        <v>3185</v>
      </c>
      <c r="F37" s="85">
        <f>SUM(F35:F36)</f>
        <v>295</v>
      </c>
      <c r="G37" s="85">
        <f>SUM(G35:G36)</f>
        <v>3480</v>
      </c>
      <c r="H37" s="147">
        <f t="shared" si="0"/>
        <v>212.33333333333334</v>
      </c>
      <c r="I37" s="147">
        <f t="shared" si="1"/>
        <v>19.666666666666668</v>
      </c>
      <c r="J37" s="147">
        <f t="shared" si="2"/>
        <v>232</v>
      </c>
    </row>
    <row r="38" spans="2:10" ht="12.75">
      <c r="B38" s="2" t="s">
        <v>138</v>
      </c>
      <c r="C38" s="2" t="s">
        <v>138</v>
      </c>
      <c r="D38" s="2" t="s">
        <v>139</v>
      </c>
      <c r="E38" s="11">
        <v>2026</v>
      </c>
      <c r="F38" s="11">
        <v>149</v>
      </c>
      <c r="G38" s="11">
        <v>2175</v>
      </c>
      <c r="H38" s="14">
        <f t="shared" si="0"/>
        <v>135.06666666666666</v>
      </c>
      <c r="I38" s="14">
        <f t="shared" si="1"/>
        <v>9.933333333333334</v>
      </c>
      <c r="J38" s="14">
        <f t="shared" si="2"/>
        <v>145</v>
      </c>
    </row>
    <row r="39" spans="2:10" s="4" customFormat="1" ht="12.75">
      <c r="B39" s="84"/>
      <c r="C39" s="84" t="s">
        <v>20</v>
      </c>
      <c r="D39" s="84"/>
      <c r="E39" s="85">
        <v>2026</v>
      </c>
      <c r="F39" s="85">
        <v>149</v>
      </c>
      <c r="G39" s="85">
        <v>2175</v>
      </c>
      <c r="H39" s="147">
        <f t="shared" si="0"/>
        <v>135.06666666666666</v>
      </c>
      <c r="I39" s="147">
        <f t="shared" si="1"/>
        <v>9.933333333333334</v>
      </c>
      <c r="J39" s="147">
        <f t="shared" si="2"/>
        <v>145</v>
      </c>
    </row>
    <row r="40" spans="2:10" ht="12.75">
      <c r="B40" s="2" t="s">
        <v>140</v>
      </c>
      <c r="C40" s="2" t="s">
        <v>141</v>
      </c>
      <c r="D40" s="2" t="s">
        <v>142</v>
      </c>
      <c r="E40" s="11">
        <v>2390</v>
      </c>
      <c r="F40" s="11">
        <v>41</v>
      </c>
      <c r="G40" s="11">
        <v>2431</v>
      </c>
      <c r="H40" s="14">
        <f t="shared" si="0"/>
        <v>159.33333333333334</v>
      </c>
      <c r="I40" s="14">
        <f t="shared" si="1"/>
        <v>2.7333333333333334</v>
      </c>
      <c r="J40" s="14">
        <f t="shared" si="2"/>
        <v>162.06666666666666</v>
      </c>
    </row>
    <row r="41" spans="2:10" s="4" customFormat="1" ht="12.75">
      <c r="B41" s="84"/>
      <c r="C41" s="84" t="s">
        <v>20</v>
      </c>
      <c r="D41" s="84"/>
      <c r="E41" s="85">
        <v>2390</v>
      </c>
      <c r="F41" s="85">
        <v>41</v>
      </c>
      <c r="G41" s="85">
        <v>2431</v>
      </c>
      <c r="H41" s="147">
        <f t="shared" si="0"/>
        <v>159.33333333333334</v>
      </c>
      <c r="I41" s="147">
        <f t="shared" si="1"/>
        <v>2.7333333333333334</v>
      </c>
      <c r="J41" s="147">
        <f t="shared" si="2"/>
        <v>162.06666666666666</v>
      </c>
    </row>
    <row r="42" spans="2:10" ht="12.75">
      <c r="B42" s="2" t="s">
        <v>143</v>
      </c>
      <c r="C42" s="2" t="s">
        <v>143</v>
      </c>
      <c r="D42" s="2" t="s">
        <v>144</v>
      </c>
      <c r="E42" s="11">
        <v>1575</v>
      </c>
      <c r="F42" s="11">
        <v>0</v>
      </c>
      <c r="G42" s="11">
        <v>1575</v>
      </c>
      <c r="H42" s="14">
        <f t="shared" si="0"/>
        <v>105</v>
      </c>
      <c r="I42" s="14">
        <f t="shared" si="1"/>
        <v>0</v>
      </c>
      <c r="J42" s="14">
        <f t="shared" si="2"/>
        <v>105</v>
      </c>
    </row>
    <row r="43" spans="2:10" s="4" customFormat="1" ht="12.75">
      <c r="B43" s="84"/>
      <c r="C43" s="84" t="s">
        <v>20</v>
      </c>
      <c r="D43" s="84"/>
      <c r="E43" s="85">
        <v>1575</v>
      </c>
      <c r="F43" s="85">
        <v>0</v>
      </c>
      <c r="G43" s="85">
        <v>1575</v>
      </c>
      <c r="H43" s="147">
        <f t="shared" si="0"/>
        <v>105</v>
      </c>
      <c r="I43" s="147">
        <f t="shared" si="1"/>
        <v>0</v>
      </c>
      <c r="J43" s="147">
        <f t="shared" si="2"/>
        <v>105</v>
      </c>
    </row>
    <row r="44" spans="2:10" ht="12.75">
      <c r="B44" s="2" t="s">
        <v>145</v>
      </c>
      <c r="C44" s="2" t="s">
        <v>145</v>
      </c>
      <c r="D44" s="2" t="s">
        <v>146</v>
      </c>
      <c r="E44" s="11">
        <v>2275</v>
      </c>
      <c r="F44" s="11">
        <v>2322</v>
      </c>
      <c r="G44" s="11">
        <v>4597</v>
      </c>
      <c r="H44" s="14">
        <f t="shared" si="0"/>
        <v>151.66666666666666</v>
      </c>
      <c r="I44" s="14">
        <f t="shared" si="1"/>
        <v>154.8</v>
      </c>
      <c r="J44" s="14">
        <f t="shared" si="2"/>
        <v>306.46666666666664</v>
      </c>
    </row>
    <row r="45" spans="2:10" s="4" customFormat="1" ht="12.75">
      <c r="B45" s="84"/>
      <c r="C45" s="84" t="s">
        <v>20</v>
      </c>
      <c r="D45" s="84"/>
      <c r="E45" s="85">
        <v>2275</v>
      </c>
      <c r="F45" s="85">
        <v>2322</v>
      </c>
      <c r="G45" s="85">
        <v>4597</v>
      </c>
      <c r="H45" s="147">
        <f t="shared" si="0"/>
        <v>151.66666666666666</v>
      </c>
      <c r="I45" s="147">
        <f t="shared" si="1"/>
        <v>154.8</v>
      </c>
      <c r="J45" s="147">
        <f t="shared" si="2"/>
        <v>306.46666666666664</v>
      </c>
    </row>
    <row r="46" spans="2:10" ht="12.75">
      <c r="B46" s="2" t="s">
        <v>147</v>
      </c>
      <c r="C46" s="2" t="s">
        <v>147</v>
      </c>
      <c r="D46" s="2" t="s">
        <v>148</v>
      </c>
      <c r="E46" s="11">
        <v>4995</v>
      </c>
      <c r="F46" s="11">
        <v>332</v>
      </c>
      <c r="G46" s="11">
        <v>5327</v>
      </c>
      <c r="H46" s="14">
        <f t="shared" si="0"/>
        <v>333</v>
      </c>
      <c r="I46" s="14">
        <f t="shared" si="1"/>
        <v>22.133333333333333</v>
      </c>
      <c r="J46" s="14">
        <f t="shared" si="2"/>
        <v>355.1333333333333</v>
      </c>
    </row>
    <row r="47" spans="2:10" s="4" customFormat="1" ht="12.75">
      <c r="B47" s="84"/>
      <c r="C47" s="84" t="s">
        <v>20</v>
      </c>
      <c r="D47" s="84"/>
      <c r="E47" s="85">
        <v>4995</v>
      </c>
      <c r="F47" s="85">
        <v>332</v>
      </c>
      <c r="G47" s="85">
        <v>5327</v>
      </c>
      <c r="H47" s="147">
        <f t="shared" si="0"/>
        <v>333</v>
      </c>
      <c r="I47" s="147">
        <f t="shared" si="1"/>
        <v>22.133333333333333</v>
      </c>
      <c r="J47" s="147">
        <f t="shared" si="2"/>
        <v>355.1333333333333</v>
      </c>
    </row>
    <row r="48" spans="2:10" ht="12.75">
      <c r="B48" s="55" t="s">
        <v>149</v>
      </c>
      <c r="C48" s="63"/>
      <c r="D48" s="63"/>
      <c r="E48" s="66">
        <f>SUM(E7,E9,E12,E14,E16,E18,E23,E34,E37,E39,E41,E43,E45,E47)</f>
        <v>50719</v>
      </c>
      <c r="F48" s="66">
        <f>SUM(F7,F9,F12,F14,F16,F18,F23,F34,F37,F39,F41,F43,F45,F47)</f>
        <v>5069</v>
      </c>
      <c r="G48" s="66">
        <f>SUM(G7,G9,G12,G14,G16,G18,G23,G34,G37,G39,G41,G43,G45,G47)</f>
        <v>55788</v>
      </c>
      <c r="H48" s="68">
        <f t="shared" si="0"/>
        <v>3381.266666666667</v>
      </c>
      <c r="I48" s="68">
        <f t="shared" si="1"/>
        <v>337.93333333333334</v>
      </c>
      <c r="J48" s="68">
        <f t="shared" si="2"/>
        <v>3719.2</v>
      </c>
    </row>
  </sheetData>
  <mergeCells count="3">
    <mergeCell ref="B1:J2"/>
    <mergeCell ref="E4:G4"/>
    <mergeCell ref="H4:J4"/>
  </mergeCells>
  <printOptions/>
  <pageMargins left="0.25" right="0.25" top="0.25" bottom="0.25" header="0.5" footer="0.5"/>
  <pageSetup fitToHeight="1" fitToWidth="1" horizontalDpi="300" verticalDpi="3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showGridLines="0" zoomScale="75" zoomScaleNormal="75" workbookViewId="0" topLeftCell="A1">
      <selection activeCell="N40" sqref="N40"/>
    </sheetView>
  </sheetViews>
  <sheetFormatPr defaultColWidth="9.00390625" defaultRowHeight="12.75"/>
  <cols>
    <col min="1" max="1" width="2.75390625" style="0" customWidth="1"/>
    <col min="2" max="2" width="34.75390625" style="0" customWidth="1"/>
    <col min="3" max="3" width="44.875" style="0" bestFit="1" customWidth="1"/>
    <col min="4" max="4" width="4.625" style="0" bestFit="1" customWidth="1"/>
    <col min="5" max="5" width="11.625" style="0" bestFit="1" customWidth="1"/>
    <col min="6" max="6" width="11.125" style="0" bestFit="1" customWidth="1"/>
    <col min="7" max="7" width="10.375" style="0" bestFit="1" customWidth="1"/>
    <col min="8" max="8" width="11.375" style="0" bestFit="1" customWidth="1"/>
    <col min="9" max="9" width="10.875" style="0" bestFit="1" customWidth="1"/>
    <col min="10" max="10" width="6.625" style="0" bestFit="1" customWidth="1"/>
  </cols>
  <sheetData>
    <row r="1" spans="2:10" ht="12">
      <c r="B1" s="96" t="s">
        <v>48</v>
      </c>
      <c r="C1" s="96"/>
      <c r="D1" s="96"/>
      <c r="E1" s="96"/>
      <c r="F1" s="96"/>
      <c r="G1" s="96"/>
      <c r="H1" s="96"/>
      <c r="I1" s="96"/>
      <c r="J1" s="96"/>
    </row>
    <row r="2" spans="2:10" ht="12">
      <c r="B2" s="96"/>
      <c r="C2" s="96"/>
      <c r="D2" s="96"/>
      <c r="E2" s="96"/>
      <c r="F2" s="96"/>
      <c r="G2" s="96"/>
      <c r="H2" s="96"/>
      <c r="I2" s="96"/>
      <c r="J2" s="96"/>
    </row>
    <row r="3" ht="15.75">
      <c r="B3" s="13" t="s">
        <v>150</v>
      </c>
    </row>
    <row r="4" spans="2:10" ht="15.75">
      <c r="B4" s="64"/>
      <c r="C4" s="64"/>
      <c r="D4" s="64"/>
      <c r="E4" s="95" t="s">
        <v>50</v>
      </c>
      <c r="F4" s="95"/>
      <c r="G4" s="95"/>
      <c r="H4" s="95" t="s">
        <v>51</v>
      </c>
      <c r="I4" s="95"/>
      <c r="J4" s="95"/>
    </row>
    <row r="5" spans="2:10" ht="15.75">
      <c r="B5" s="64" t="s">
        <v>52</v>
      </c>
      <c r="C5" s="64" t="s">
        <v>53</v>
      </c>
      <c r="D5" s="64" t="s">
        <v>54</v>
      </c>
      <c r="E5" s="65" t="s">
        <v>13</v>
      </c>
      <c r="F5" s="65" t="s">
        <v>55</v>
      </c>
      <c r="G5" s="65" t="s">
        <v>20</v>
      </c>
      <c r="H5" s="65" t="s">
        <v>13</v>
      </c>
      <c r="I5" s="65" t="s">
        <v>55</v>
      </c>
      <c r="J5" s="65" t="s">
        <v>20</v>
      </c>
    </row>
    <row r="6" spans="2:10" ht="12">
      <c r="B6" t="s">
        <v>151</v>
      </c>
      <c r="C6" t="s">
        <v>152</v>
      </c>
      <c r="D6" t="s">
        <v>153</v>
      </c>
      <c r="E6" s="15">
        <v>0</v>
      </c>
      <c r="F6" s="15">
        <v>626</v>
      </c>
      <c r="G6" s="15">
        <v>626</v>
      </c>
      <c r="H6" s="16">
        <f aca="true" t="shared" si="0" ref="H6:H40">E6/15</f>
        <v>0</v>
      </c>
      <c r="I6" s="16">
        <f aca="true" t="shared" si="1" ref="I6:I40">F6/15</f>
        <v>41.733333333333334</v>
      </c>
      <c r="J6" s="16">
        <f aca="true" t="shared" si="2" ref="J6:J40">G6/15</f>
        <v>41.733333333333334</v>
      </c>
    </row>
    <row r="7" spans="3:10" ht="12">
      <c r="C7" t="s">
        <v>154</v>
      </c>
      <c r="D7" t="s">
        <v>155</v>
      </c>
      <c r="E7" s="15">
        <v>0</v>
      </c>
      <c r="F7" s="15">
        <v>63</v>
      </c>
      <c r="G7" s="15">
        <v>63</v>
      </c>
      <c r="H7" s="16">
        <f t="shared" si="0"/>
        <v>0</v>
      </c>
      <c r="I7" s="16">
        <f t="shared" si="1"/>
        <v>4.2</v>
      </c>
      <c r="J7" s="16">
        <f t="shared" si="2"/>
        <v>4.2</v>
      </c>
    </row>
    <row r="8" spans="3:10" ht="12">
      <c r="C8" t="s">
        <v>156</v>
      </c>
      <c r="D8" t="s">
        <v>157</v>
      </c>
      <c r="E8" s="15">
        <v>0</v>
      </c>
      <c r="F8" s="15">
        <v>120</v>
      </c>
      <c r="G8" s="15">
        <v>120</v>
      </c>
      <c r="H8" s="16">
        <f t="shared" si="0"/>
        <v>0</v>
      </c>
      <c r="I8" s="16">
        <f t="shared" si="1"/>
        <v>8</v>
      </c>
      <c r="J8" s="16">
        <f t="shared" si="2"/>
        <v>8</v>
      </c>
    </row>
    <row r="9" spans="3:10" ht="12">
      <c r="C9" t="s">
        <v>158</v>
      </c>
      <c r="D9" t="s">
        <v>159</v>
      </c>
      <c r="E9" s="15">
        <v>0</v>
      </c>
      <c r="F9" s="15">
        <v>764</v>
      </c>
      <c r="G9" s="15">
        <v>764</v>
      </c>
      <c r="H9" s="16">
        <f t="shared" si="0"/>
        <v>0</v>
      </c>
      <c r="I9" s="16">
        <f t="shared" si="1"/>
        <v>50.93333333333333</v>
      </c>
      <c r="J9" s="16">
        <f t="shared" si="2"/>
        <v>50.93333333333333</v>
      </c>
    </row>
    <row r="10" spans="4:10" ht="12">
      <c r="D10" t="s">
        <v>160</v>
      </c>
      <c r="E10" s="15">
        <v>0</v>
      </c>
      <c r="F10" s="15">
        <v>1096</v>
      </c>
      <c r="G10" s="15">
        <v>1096</v>
      </c>
      <c r="H10" s="16">
        <f t="shared" si="0"/>
        <v>0</v>
      </c>
      <c r="I10" s="16">
        <f t="shared" si="1"/>
        <v>73.06666666666666</v>
      </c>
      <c r="J10" s="16">
        <f t="shared" si="2"/>
        <v>73.06666666666666</v>
      </c>
    </row>
    <row r="11" spans="4:10" ht="12">
      <c r="D11" t="s">
        <v>161</v>
      </c>
      <c r="E11" s="15">
        <v>0</v>
      </c>
      <c r="F11" s="15">
        <v>2</v>
      </c>
      <c r="G11" s="15">
        <v>2</v>
      </c>
      <c r="H11" s="16">
        <f t="shared" si="0"/>
        <v>0</v>
      </c>
      <c r="I11" s="16">
        <f t="shared" si="1"/>
        <v>0.13333333333333333</v>
      </c>
      <c r="J11" s="16">
        <f t="shared" si="2"/>
        <v>0.13333333333333333</v>
      </c>
    </row>
    <row r="12" spans="3:10" ht="12">
      <c r="C12" t="s">
        <v>162</v>
      </c>
      <c r="D12" t="s">
        <v>163</v>
      </c>
      <c r="E12" s="15">
        <v>0</v>
      </c>
      <c r="F12" s="15">
        <v>2</v>
      </c>
      <c r="G12" s="15">
        <v>2</v>
      </c>
      <c r="H12" s="16">
        <f t="shared" si="0"/>
        <v>0</v>
      </c>
      <c r="I12" s="16">
        <f t="shared" si="1"/>
        <v>0.13333333333333333</v>
      </c>
      <c r="J12" s="16">
        <f t="shared" si="2"/>
        <v>0.13333333333333333</v>
      </c>
    </row>
    <row r="13" spans="3:10" ht="12">
      <c r="C13" t="s">
        <v>164</v>
      </c>
      <c r="D13" t="s">
        <v>165</v>
      </c>
      <c r="E13" s="15">
        <v>128</v>
      </c>
      <c r="F13" s="15">
        <v>104</v>
      </c>
      <c r="G13" s="15">
        <v>232</v>
      </c>
      <c r="H13" s="16">
        <f t="shared" si="0"/>
        <v>8.533333333333333</v>
      </c>
      <c r="I13" s="16">
        <f t="shared" si="1"/>
        <v>6.933333333333334</v>
      </c>
      <c r="J13" s="16">
        <f t="shared" si="2"/>
        <v>15.466666666666667</v>
      </c>
    </row>
    <row r="14" spans="2:10" s="4" customFormat="1" ht="12.75">
      <c r="B14" s="84"/>
      <c r="C14" s="84" t="s">
        <v>20</v>
      </c>
      <c r="D14" s="84"/>
      <c r="E14" s="85">
        <f>SUM(E6:E13)</f>
        <v>128</v>
      </c>
      <c r="F14" s="85">
        <f>SUM(F6:F13)</f>
        <v>2777</v>
      </c>
      <c r="G14" s="85">
        <f>SUM(G6:G13)</f>
        <v>2905</v>
      </c>
      <c r="H14" s="147">
        <f t="shared" si="0"/>
        <v>8.533333333333333</v>
      </c>
      <c r="I14" s="147">
        <f t="shared" si="1"/>
        <v>185.13333333333333</v>
      </c>
      <c r="J14" s="147">
        <f t="shared" si="2"/>
        <v>193.66666666666666</v>
      </c>
    </row>
    <row r="15" spans="2:10" ht="12">
      <c r="B15" t="s">
        <v>166</v>
      </c>
      <c r="C15" t="s">
        <v>167</v>
      </c>
      <c r="D15" t="s">
        <v>168</v>
      </c>
      <c r="E15" s="15">
        <v>1366</v>
      </c>
      <c r="F15" s="15">
        <v>1350</v>
      </c>
      <c r="G15" s="15">
        <v>2716</v>
      </c>
      <c r="H15" s="16">
        <f t="shared" si="0"/>
        <v>91.06666666666666</v>
      </c>
      <c r="I15" s="16">
        <f t="shared" si="1"/>
        <v>90</v>
      </c>
      <c r="J15" s="16">
        <f t="shared" si="2"/>
        <v>181.06666666666666</v>
      </c>
    </row>
    <row r="16" spans="4:10" ht="12">
      <c r="D16" t="s">
        <v>169</v>
      </c>
      <c r="E16" s="15">
        <v>0</v>
      </c>
      <c r="F16" s="15">
        <v>160</v>
      </c>
      <c r="G16" s="15">
        <v>160</v>
      </c>
      <c r="H16" s="16">
        <f t="shared" si="0"/>
        <v>0</v>
      </c>
      <c r="I16" s="16">
        <f t="shared" si="1"/>
        <v>10.666666666666666</v>
      </c>
      <c r="J16" s="16">
        <f t="shared" si="2"/>
        <v>10.666666666666666</v>
      </c>
    </row>
    <row r="17" spans="4:10" ht="12">
      <c r="D17" t="s">
        <v>170</v>
      </c>
      <c r="E17" s="15">
        <v>0</v>
      </c>
      <c r="F17" s="15">
        <v>634</v>
      </c>
      <c r="G17" s="15">
        <v>634</v>
      </c>
      <c r="H17" s="16">
        <f t="shared" si="0"/>
        <v>0</v>
      </c>
      <c r="I17" s="16">
        <f t="shared" si="1"/>
        <v>42.266666666666666</v>
      </c>
      <c r="J17" s="16">
        <f t="shared" si="2"/>
        <v>42.266666666666666</v>
      </c>
    </row>
    <row r="18" spans="2:10" s="4" customFormat="1" ht="12.75">
      <c r="B18" s="84"/>
      <c r="C18" s="84" t="s">
        <v>20</v>
      </c>
      <c r="D18" s="84"/>
      <c r="E18" s="85">
        <f>SUM(E15:E17)</f>
        <v>1366</v>
      </c>
      <c r="F18" s="85">
        <f>SUM(F15:F17)</f>
        <v>2144</v>
      </c>
      <c r="G18" s="85">
        <f>SUM(G15:G17)</f>
        <v>3510</v>
      </c>
      <c r="H18" s="147">
        <f t="shared" si="0"/>
        <v>91.06666666666666</v>
      </c>
      <c r="I18" s="147">
        <f t="shared" si="1"/>
        <v>142.93333333333334</v>
      </c>
      <c r="J18" s="147">
        <f t="shared" si="2"/>
        <v>234</v>
      </c>
    </row>
    <row r="19" spans="2:10" ht="12">
      <c r="B19" t="s">
        <v>171</v>
      </c>
      <c r="C19" t="s">
        <v>172</v>
      </c>
      <c r="D19" t="s">
        <v>173</v>
      </c>
      <c r="E19" s="15">
        <v>145</v>
      </c>
      <c r="F19" s="15">
        <v>1</v>
      </c>
      <c r="G19" s="15">
        <v>146</v>
      </c>
      <c r="H19" s="16">
        <f t="shared" si="0"/>
        <v>9.666666666666666</v>
      </c>
      <c r="I19" s="16">
        <f t="shared" si="1"/>
        <v>0.06666666666666667</v>
      </c>
      <c r="J19" s="16">
        <f t="shared" si="2"/>
        <v>9.733333333333333</v>
      </c>
    </row>
    <row r="20" spans="3:10" ht="12">
      <c r="C20" t="s">
        <v>174</v>
      </c>
      <c r="D20" t="s">
        <v>175</v>
      </c>
      <c r="E20" s="15">
        <v>840</v>
      </c>
      <c r="F20" s="15">
        <v>336</v>
      </c>
      <c r="G20" s="15">
        <v>1176</v>
      </c>
      <c r="H20" s="16">
        <f t="shared" si="0"/>
        <v>56</v>
      </c>
      <c r="I20" s="16">
        <f t="shared" si="1"/>
        <v>22.4</v>
      </c>
      <c r="J20" s="16">
        <f t="shared" si="2"/>
        <v>78.4</v>
      </c>
    </row>
    <row r="21" spans="3:10" ht="12">
      <c r="C21" t="s">
        <v>176</v>
      </c>
      <c r="D21" t="s">
        <v>177</v>
      </c>
      <c r="E21" s="15">
        <v>218</v>
      </c>
      <c r="F21" s="15">
        <v>213</v>
      </c>
      <c r="G21" s="15">
        <v>431</v>
      </c>
      <c r="H21" s="16">
        <f t="shared" si="0"/>
        <v>14.533333333333333</v>
      </c>
      <c r="I21" s="16">
        <f t="shared" si="1"/>
        <v>14.2</v>
      </c>
      <c r="J21" s="16">
        <f t="shared" si="2"/>
        <v>28.733333333333334</v>
      </c>
    </row>
    <row r="22" spans="3:10" ht="12">
      <c r="C22" t="s">
        <v>178</v>
      </c>
      <c r="D22" t="s">
        <v>179</v>
      </c>
      <c r="E22" s="15">
        <v>113</v>
      </c>
      <c r="F22" s="15">
        <v>214</v>
      </c>
      <c r="G22" s="15">
        <v>327</v>
      </c>
      <c r="H22" s="16">
        <f t="shared" si="0"/>
        <v>7.533333333333333</v>
      </c>
      <c r="I22" s="16">
        <f t="shared" si="1"/>
        <v>14.266666666666667</v>
      </c>
      <c r="J22" s="16">
        <f t="shared" si="2"/>
        <v>21.8</v>
      </c>
    </row>
    <row r="23" spans="3:10" ht="12">
      <c r="C23" t="s">
        <v>180</v>
      </c>
      <c r="D23" t="s">
        <v>181</v>
      </c>
      <c r="E23" s="15">
        <v>84</v>
      </c>
      <c r="F23" s="15">
        <v>0</v>
      </c>
      <c r="G23" s="15">
        <v>84</v>
      </c>
      <c r="H23" s="16">
        <f t="shared" si="0"/>
        <v>5.6</v>
      </c>
      <c r="I23" s="16">
        <f t="shared" si="1"/>
        <v>0</v>
      </c>
      <c r="J23" s="16">
        <f t="shared" si="2"/>
        <v>5.6</v>
      </c>
    </row>
    <row r="24" spans="3:10" ht="12">
      <c r="C24" t="s">
        <v>182</v>
      </c>
      <c r="D24" t="s">
        <v>183</v>
      </c>
      <c r="E24" s="15">
        <v>309</v>
      </c>
      <c r="F24" s="15">
        <v>0</v>
      </c>
      <c r="G24" s="15">
        <v>309</v>
      </c>
      <c r="H24" s="16">
        <f t="shared" si="0"/>
        <v>20.6</v>
      </c>
      <c r="I24" s="16">
        <f t="shared" si="1"/>
        <v>0</v>
      </c>
      <c r="J24" s="16">
        <f t="shared" si="2"/>
        <v>20.6</v>
      </c>
    </row>
    <row r="25" spans="3:10" ht="12">
      <c r="C25" t="s">
        <v>184</v>
      </c>
      <c r="D25" t="s">
        <v>185</v>
      </c>
      <c r="E25" s="15">
        <v>0</v>
      </c>
      <c r="F25" s="15">
        <v>148</v>
      </c>
      <c r="G25" s="15">
        <v>148</v>
      </c>
      <c r="H25" s="16">
        <f t="shared" si="0"/>
        <v>0</v>
      </c>
      <c r="I25" s="16">
        <f t="shared" si="1"/>
        <v>9.866666666666667</v>
      </c>
      <c r="J25" s="16">
        <f t="shared" si="2"/>
        <v>9.866666666666667</v>
      </c>
    </row>
    <row r="26" spans="2:10" s="4" customFormat="1" ht="12.75">
      <c r="B26" s="84"/>
      <c r="C26" s="84" t="s">
        <v>20</v>
      </c>
      <c r="D26" s="84"/>
      <c r="E26" s="85">
        <f>SUM(E19:E25)</f>
        <v>1709</v>
      </c>
      <c r="F26" s="85">
        <f>SUM(F19:F25)</f>
        <v>912</v>
      </c>
      <c r="G26" s="85">
        <f>SUM(G19:G25)</f>
        <v>2621</v>
      </c>
      <c r="H26" s="147">
        <f t="shared" si="0"/>
        <v>113.93333333333334</v>
      </c>
      <c r="I26" s="147">
        <f t="shared" si="1"/>
        <v>60.8</v>
      </c>
      <c r="J26" s="147">
        <f t="shared" si="2"/>
        <v>174.73333333333332</v>
      </c>
    </row>
    <row r="27" spans="2:10" ht="12">
      <c r="B27" t="s">
        <v>186</v>
      </c>
      <c r="C27" t="s">
        <v>187</v>
      </c>
      <c r="D27" t="s">
        <v>188</v>
      </c>
      <c r="E27" s="15">
        <v>3378</v>
      </c>
      <c r="F27" s="15">
        <v>272</v>
      </c>
      <c r="G27" s="15">
        <v>3650</v>
      </c>
      <c r="H27" s="16">
        <f t="shared" si="0"/>
        <v>225.2</v>
      </c>
      <c r="I27" s="16">
        <f t="shared" si="1"/>
        <v>18.133333333333333</v>
      </c>
      <c r="J27" s="16">
        <f t="shared" si="2"/>
        <v>243.33333333333334</v>
      </c>
    </row>
    <row r="28" spans="2:10" s="4" customFormat="1" ht="12.75">
      <c r="B28" s="84"/>
      <c r="C28" s="84" t="s">
        <v>20</v>
      </c>
      <c r="D28" s="84"/>
      <c r="E28" s="85">
        <f>SUM(E27)</f>
        <v>3378</v>
      </c>
      <c r="F28" s="85">
        <f>SUM(F27)</f>
        <v>272</v>
      </c>
      <c r="G28" s="85">
        <f>SUM(G27)</f>
        <v>3650</v>
      </c>
      <c r="H28" s="147">
        <f t="shared" si="0"/>
        <v>225.2</v>
      </c>
      <c r="I28" s="147">
        <f t="shared" si="1"/>
        <v>18.133333333333333</v>
      </c>
      <c r="J28" s="147">
        <f t="shared" si="2"/>
        <v>243.33333333333334</v>
      </c>
    </row>
    <row r="29" spans="2:10" ht="12">
      <c r="B29" t="s">
        <v>189</v>
      </c>
      <c r="C29" t="s">
        <v>190</v>
      </c>
      <c r="D29" t="s">
        <v>191</v>
      </c>
      <c r="E29" s="15">
        <v>196</v>
      </c>
      <c r="F29" s="15">
        <v>0</v>
      </c>
      <c r="G29" s="15">
        <v>196</v>
      </c>
      <c r="H29" s="16">
        <f t="shared" si="0"/>
        <v>13.066666666666666</v>
      </c>
      <c r="I29" s="16">
        <f t="shared" si="1"/>
        <v>0</v>
      </c>
      <c r="J29" s="16">
        <f t="shared" si="2"/>
        <v>13.066666666666666</v>
      </c>
    </row>
    <row r="30" spans="3:10" ht="12">
      <c r="C30" t="s">
        <v>192</v>
      </c>
      <c r="D30" t="s">
        <v>193</v>
      </c>
      <c r="E30" s="15">
        <v>616</v>
      </c>
      <c r="F30" s="15">
        <v>373</v>
      </c>
      <c r="G30" s="15">
        <v>989</v>
      </c>
      <c r="H30" s="16">
        <f t="shared" si="0"/>
        <v>41.06666666666667</v>
      </c>
      <c r="I30" s="16">
        <f t="shared" si="1"/>
        <v>24.866666666666667</v>
      </c>
      <c r="J30" s="16">
        <f t="shared" si="2"/>
        <v>65.93333333333334</v>
      </c>
    </row>
    <row r="31" spans="3:10" ht="12">
      <c r="C31" t="s">
        <v>194</v>
      </c>
      <c r="D31" t="s">
        <v>195</v>
      </c>
      <c r="E31" s="15">
        <v>629</v>
      </c>
      <c r="F31" s="15">
        <v>505</v>
      </c>
      <c r="G31" s="15">
        <v>1134</v>
      </c>
      <c r="H31" s="16">
        <f t="shared" si="0"/>
        <v>41.93333333333333</v>
      </c>
      <c r="I31" s="16">
        <f t="shared" si="1"/>
        <v>33.666666666666664</v>
      </c>
      <c r="J31" s="16">
        <f t="shared" si="2"/>
        <v>75.6</v>
      </c>
    </row>
    <row r="32" spans="3:10" ht="12">
      <c r="C32" t="s">
        <v>196</v>
      </c>
      <c r="D32" t="s">
        <v>197</v>
      </c>
      <c r="E32" s="15">
        <v>0</v>
      </c>
      <c r="F32" s="15">
        <v>60</v>
      </c>
      <c r="G32" s="15">
        <v>60</v>
      </c>
      <c r="H32" s="16">
        <f t="shared" si="0"/>
        <v>0</v>
      </c>
      <c r="I32" s="16">
        <f t="shared" si="1"/>
        <v>4</v>
      </c>
      <c r="J32" s="16">
        <f t="shared" si="2"/>
        <v>4</v>
      </c>
    </row>
    <row r="33" spans="3:10" ht="12">
      <c r="C33" t="s">
        <v>198</v>
      </c>
      <c r="D33" t="s">
        <v>199</v>
      </c>
      <c r="E33" s="15">
        <v>632</v>
      </c>
      <c r="F33" s="15">
        <v>1308</v>
      </c>
      <c r="G33" s="15">
        <v>1940</v>
      </c>
      <c r="H33" s="16">
        <f t="shared" si="0"/>
        <v>42.13333333333333</v>
      </c>
      <c r="I33" s="16">
        <f t="shared" si="1"/>
        <v>87.2</v>
      </c>
      <c r="J33" s="16">
        <f t="shared" si="2"/>
        <v>129.33333333333334</v>
      </c>
    </row>
    <row r="34" spans="3:10" ht="12">
      <c r="C34" t="s">
        <v>200</v>
      </c>
      <c r="D34" t="s">
        <v>201</v>
      </c>
      <c r="E34" s="15">
        <v>816</v>
      </c>
      <c r="F34" s="15">
        <v>897</v>
      </c>
      <c r="G34" s="15">
        <v>1713</v>
      </c>
      <c r="H34" s="16">
        <f t="shared" si="0"/>
        <v>54.4</v>
      </c>
      <c r="I34" s="16">
        <f t="shared" si="1"/>
        <v>59.8</v>
      </c>
      <c r="J34" s="16">
        <f t="shared" si="2"/>
        <v>114.2</v>
      </c>
    </row>
    <row r="35" spans="3:10" ht="12">
      <c r="C35" t="s">
        <v>202</v>
      </c>
      <c r="D35" t="s">
        <v>203</v>
      </c>
      <c r="E35" s="15">
        <v>803</v>
      </c>
      <c r="F35" s="15">
        <v>302</v>
      </c>
      <c r="G35" s="15">
        <v>1105</v>
      </c>
      <c r="H35" s="16">
        <f t="shared" si="0"/>
        <v>53.53333333333333</v>
      </c>
      <c r="I35" s="16">
        <f t="shared" si="1"/>
        <v>20.133333333333333</v>
      </c>
      <c r="J35" s="16">
        <f t="shared" si="2"/>
        <v>73.66666666666667</v>
      </c>
    </row>
    <row r="36" spans="2:10" s="4" customFormat="1" ht="12.75">
      <c r="B36" s="84"/>
      <c r="C36" s="84" t="s">
        <v>20</v>
      </c>
      <c r="D36" s="84"/>
      <c r="E36" s="85">
        <f>SUM(E29:E35)</f>
        <v>3692</v>
      </c>
      <c r="F36" s="85">
        <f>SUM(F29:F35)</f>
        <v>3445</v>
      </c>
      <c r="G36" s="85">
        <f>SUM(G29:G35)</f>
        <v>7137</v>
      </c>
      <c r="H36" s="147">
        <f t="shared" si="0"/>
        <v>246.13333333333333</v>
      </c>
      <c r="I36" s="147">
        <f t="shared" si="1"/>
        <v>229.66666666666666</v>
      </c>
      <c r="J36" s="147">
        <f t="shared" si="2"/>
        <v>475.8</v>
      </c>
    </row>
    <row r="37" spans="2:10" ht="12">
      <c r="B37" t="s">
        <v>204</v>
      </c>
      <c r="C37" t="s">
        <v>10</v>
      </c>
      <c r="D37" t="s">
        <v>205</v>
      </c>
      <c r="E37" s="15">
        <v>0</v>
      </c>
      <c r="F37" s="15">
        <v>409</v>
      </c>
      <c r="G37" s="15">
        <v>409</v>
      </c>
      <c r="H37" s="16">
        <f t="shared" si="0"/>
        <v>0</v>
      </c>
      <c r="I37" s="16">
        <f t="shared" si="1"/>
        <v>27.266666666666666</v>
      </c>
      <c r="J37" s="16">
        <f t="shared" si="2"/>
        <v>27.266666666666666</v>
      </c>
    </row>
    <row r="38" spans="3:10" ht="12">
      <c r="C38" t="s">
        <v>206</v>
      </c>
      <c r="D38" t="s">
        <v>207</v>
      </c>
      <c r="E38" s="15">
        <v>0</v>
      </c>
      <c r="F38" s="15">
        <v>1</v>
      </c>
      <c r="G38" s="15">
        <v>1</v>
      </c>
      <c r="H38" s="16">
        <f t="shared" si="0"/>
        <v>0</v>
      </c>
      <c r="I38" s="16">
        <f t="shared" si="1"/>
        <v>0.06666666666666667</v>
      </c>
      <c r="J38" s="16">
        <f t="shared" si="2"/>
        <v>0.06666666666666667</v>
      </c>
    </row>
    <row r="39" spans="2:10" s="4" customFormat="1" ht="12.75">
      <c r="B39" s="84"/>
      <c r="C39" s="84" t="s">
        <v>20</v>
      </c>
      <c r="D39" s="84"/>
      <c r="E39" s="85">
        <f>SUM(E37:E38)</f>
        <v>0</v>
      </c>
      <c r="F39" s="85">
        <f>SUM(F37:F38)</f>
        <v>410</v>
      </c>
      <c r="G39" s="85">
        <f>SUM(G37:G38)</f>
        <v>410</v>
      </c>
      <c r="H39" s="147">
        <f t="shared" si="0"/>
        <v>0</v>
      </c>
      <c r="I39" s="147">
        <f t="shared" si="1"/>
        <v>27.333333333333332</v>
      </c>
      <c r="J39" s="147">
        <f t="shared" si="2"/>
        <v>27.333333333333332</v>
      </c>
    </row>
    <row r="40" spans="2:10" ht="12.75">
      <c r="B40" s="55" t="s">
        <v>208</v>
      </c>
      <c r="C40" s="63"/>
      <c r="D40" s="63"/>
      <c r="E40" s="66">
        <f>SUM(E14,E18,E26,E28,E36,E39)</f>
        <v>10273</v>
      </c>
      <c r="F40" s="66">
        <f>SUM(F14,F18,F26,F28,F36,F39)</f>
        <v>9960</v>
      </c>
      <c r="G40" s="66">
        <f>SUM(G14,G18,G26,G28,G36,G39)</f>
        <v>20233</v>
      </c>
      <c r="H40" s="68">
        <f t="shared" si="0"/>
        <v>684.8666666666667</v>
      </c>
      <c r="I40" s="68">
        <f t="shared" si="1"/>
        <v>664</v>
      </c>
      <c r="J40" s="68">
        <f t="shared" si="2"/>
        <v>1348.8666666666666</v>
      </c>
    </row>
  </sheetData>
  <mergeCells count="3">
    <mergeCell ref="B1:J2"/>
    <mergeCell ref="E4:G4"/>
    <mergeCell ref="H4:J4"/>
  </mergeCells>
  <printOptions/>
  <pageMargins left="0.25" right="0.25" top="0.25" bottom="0.25" header="0.5" footer="0.5"/>
  <pageSetup fitToHeight="1" fitToWidth="1" horizontalDpi="300" verticalDpi="300" orientation="landscape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showGridLines="0" zoomScale="75" zoomScaleNormal="75" workbookViewId="0" topLeftCell="A1">
      <selection activeCell="P14" sqref="P14"/>
    </sheetView>
  </sheetViews>
  <sheetFormatPr defaultColWidth="9.00390625" defaultRowHeight="12.75"/>
  <cols>
    <col min="1" max="1" width="3.625" style="0" customWidth="1"/>
    <col min="2" max="3" width="39.75390625" style="0" bestFit="1" customWidth="1"/>
    <col min="4" max="4" width="4.625" style="0" bestFit="1" customWidth="1"/>
    <col min="5" max="5" width="11.375" style="0" bestFit="1" customWidth="1"/>
    <col min="6" max="6" width="10.875" style="0" bestFit="1" customWidth="1"/>
    <col min="7" max="7" width="9.25390625" style="0" bestFit="1" customWidth="1"/>
    <col min="8" max="8" width="11.375" style="0" bestFit="1" customWidth="1"/>
    <col min="9" max="9" width="10.875" style="0" bestFit="1" customWidth="1"/>
    <col min="10" max="10" width="5.875" style="0" bestFit="1" customWidth="1"/>
  </cols>
  <sheetData>
    <row r="1" spans="2:10" ht="12">
      <c r="B1" s="96" t="s">
        <v>48</v>
      </c>
      <c r="C1" s="96"/>
      <c r="D1" s="96"/>
      <c r="E1" s="96"/>
      <c r="F1" s="96"/>
      <c r="G1" s="96"/>
      <c r="H1" s="96"/>
      <c r="I1" s="96"/>
      <c r="J1" s="96"/>
    </row>
    <row r="2" spans="2:10" ht="12">
      <c r="B2" s="96"/>
      <c r="C2" s="96"/>
      <c r="D2" s="96"/>
      <c r="E2" s="96"/>
      <c r="F2" s="96"/>
      <c r="G2" s="96"/>
      <c r="H2" s="96"/>
      <c r="I2" s="96"/>
      <c r="J2" s="96"/>
    </row>
    <row r="3" ht="15.75">
      <c r="B3" s="13" t="s">
        <v>209</v>
      </c>
    </row>
    <row r="4" spans="2:10" ht="15.75">
      <c r="B4" s="64"/>
      <c r="C4" s="64"/>
      <c r="D4" s="64"/>
      <c r="E4" s="95" t="s">
        <v>50</v>
      </c>
      <c r="F4" s="95"/>
      <c r="G4" s="95"/>
      <c r="H4" s="95" t="s">
        <v>51</v>
      </c>
      <c r="I4" s="95"/>
      <c r="J4" s="95"/>
    </row>
    <row r="5" spans="2:10" ht="15.75">
      <c r="B5" s="64" t="s">
        <v>52</v>
      </c>
      <c r="C5" s="64" t="s">
        <v>53</v>
      </c>
      <c r="D5" s="64" t="s">
        <v>54</v>
      </c>
      <c r="E5" s="65" t="s">
        <v>13</v>
      </c>
      <c r="F5" s="65" t="s">
        <v>55</v>
      </c>
      <c r="G5" s="65" t="s">
        <v>20</v>
      </c>
      <c r="H5" s="65" t="s">
        <v>13</v>
      </c>
      <c r="I5" s="65" t="s">
        <v>55</v>
      </c>
      <c r="J5" s="65" t="s">
        <v>20</v>
      </c>
    </row>
    <row r="6" spans="2:10" ht="12">
      <c r="B6" t="s">
        <v>210</v>
      </c>
      <c r="C6" t="s">
        <v>211</v>
      </c>
      <c r="D6" t="s">
        <v>212</v>
      </c>
      <c r="E6">
        <v>0</v>
      </c>
      <c r="F6">
        <v>89</v>
      </c>
      <c r="G6">
        <v>89</v>
      </c>
      <c r="H6" s="16">
        <f aca="true" t="shared" si="0" ref="H6:H32">E6/15</f>
        <v>0</v>
      </c>
      <c r="I6" s="16">
        <f aca="true" t="shared" si="1" ref="I6:I32">F6/15</f>
        <v>5.933333333333334</v>
      </c>
      <c r="J6" s="16">
        <f aca="true" t="shared" si="2" ref="J6:J32">G6/15</f>
        <v>5.933333333333334</v>
      </c>
    </row>
    <row r="7" spans="3:10" ht="12">
      <c r="C7" t="s">
        <v>213</v>
      </c>
      <c r="D7" t="s">
        <v>214</v>
      </c>
      <c r="E7" s="15">
        <v>226</v>
      </c>
      <c r="F7" s="15">
        <v>384</v>
      </c>
      <c r="G7" s="15">
        <v>610</v>
      </c>
      <c r="H7" s="16">
        <f t="shared" si="0"/>
        <v>15.066666666666666</v>
      </c>
      <c r="I7" s="16">
        <f t="shared" si="1"/>
        <v>25.6</v>
      </c>
      <c r="J7" s="16">
        <f t="shared" si="2"/>
        <v>40.666666666666664</v>
      </c>
    </row>
    <row r="8" spans="3:10" ht="12">
      <c r="C8" t="s">
        <v>215</v>
      </c>
      <c r="D8" t="s">
        <v>216</v>
      </c>
      <c r="E8" s="15">
        <v>633</v>
      </c>
      <c r="F8" s="15">
        <v>15</v>
      </c>
      <c r="G8" s="15">
        <v>648</v>
      </c>
      <c r="H8" s="16">
        <f t="shared" si="0"/>
        <v>42.2</v>
      </c>
      <c r="I8" s="16">
        <f t="shared" si="1"/>
        <v>1</v>
      </c>
      <c r="J8" s="16">
        <f t="shared" si="2"/>
        <v>43.2</v>
      </c>
    </row>
    <row r="9" spans="2:10" s="4" customFormat="1" ht="12.75">
      <c r="B9" s="84"/>
      <c r="C9" s="84" t="s">
        <v>20</v>
      </c>
      <c r="D9" s="84"/>
      <c r="E9" s="85">
        <f>SUM(E6:E8)</f>
        <v>859</v>
      </c>
      <c r="F9" s="85">
        <f>SUM(F6:F8)</f>
        <v>488</v>
      </c>
      <c r="G9" s="85">
        <f>SUM(G6:G8)</f>
        <v>1347</v>
      </c>
      <c r="H9" s="147">
        <f t="shared" si="0"/>
        <v>57.266666666666666</v>
      </c>
      <c r="I9" s="147">
        <f t="shared" si="1"/>
        <v>32.53333333333333</v>
      </c>
      <c r="J9" s="147">
        <f t="shared" si="2"/>
        <v>89.8</v>
      </c>
    </row>
    <row r="10" spans="2:10" ht="12">
      <c r="B10" t="s">
        <v>217</v>
      </c>
      <c r="C10" t="s">
        <v>218</v>
      </c>
      <c r="D10" t="s">
        <v>219</v>
      </c>
      <c r="E10" s="15">
        <v>443</v>
      </c>
      <c r="F10" s="15">
        <v>387</v>
      </c>
      <c r="G10" s="15">
        <v>830</v>
      </c>
      <c r="H10" s="16">
        <f t="shared" si="0"/>
        <v>29.533333333333335</v>
      </c>
      <c r="I10" s="16">
        <f t="shared" si="1"/>
        <v>25.8</v>
      </c>
      <c r="J10" s="16">
        <f t="shared" si="2"/>
        <v>55.333333333333336</v>
      </c>
    </row>
    <row r="11" spans="3:10" ht="12">
      <c r="C11" t="s">
        <v>215</v>
      </c>
      <c r="D11" t="s">
        <v>216</v>
      </c>
      <c r="E11" s="15">
        <v>441</v>
      </c>
      <c r="F11" s="15">
        <v>0</v>
      </c>
      <c r="G11" s="15">
        <v>441</v>
      </c>
      <c r="H11" s="16">
        <f t="shared" si="0"/>
        <v>29.4</v>
      </c>
      <c r="I11" s="16">
        <f t="shared" si="1"/>
        <v>0</v>
      </c>
      <c r="J11" s="16">
        <f t="shared" si="2"/>
        <v>29.4</v>
      </c>
    </row>
    <row r="12" spans="3:10" ht="12">
      <c r="C12" t="s">
        <v>220</v>
      </c>
      <c r="D12" t="s">
        <v>221</v>
      </c>
      <c r="E12" s="15">
        <v>0</v>
      </c>
      <c r="F12" s="15">
        <v>84</v>
      </c>
      <c r="G12" s="15">
        <v>84</v>
      </c>
      <c r="H12" s="16">
        <f t="shared" si="0"/>
        <v>0</v>
      </c>
      <c r="I12" s="16">
        <f t="shared" si="1"/>
        <v>5.6</v>
      </c>
      <c r="J12" s="16">
        <f t="shared" si="2"/>
        <v>5.6</v>
      </c>
    </row>
    <row r="13" spans="2:10" s="4" customFormat="1" ht="12.75">
      <c r="B13" s="84"/>
      <c r="C13" s="84" t="s">
        <v>20</v>
      </c>
      <c r="D13" s="84"/>
      <c r="E13" s="85">
        <f>SUM(E10:E12)</f>
        <v>884</v>
      </c>
      <c r="F13" s="85">
        <f>SUM(F10:F12)</f>
        <v>471</v>
      </c>
      <c r="G13" s="85">
        <f>SUM(G10:G12)</f>
        <v>1355</v>
      </c>
      <c r="H13" s="147">
        <f t="shared" si="0"/>
        <v>58.93333333333333</v>
      </c>
      <c r="I13" s="147">
        <f t="shared" si="1"/>
        <v>31.4</v>
      </c>
      <c r="J13" s="147">
        <f t="shared" si="2"/>
        <v>90.33333333333333</v>
      </c>
    </row>
    <row r="14" spans="2:10" ht="12">
      <c r="B14" t="s">
        <v>222</v>
      </c>
      <c r="C14" t="s">
        <v>215</v>
      </c>
      <c r="D14" t="s">
        <v>216</v>
      </c>
      <c r="E14" s="15">
        <v>169</v>
      </c>
      <c r="F14" s="15">
        <v>0</v>
      </c>
      <c r="G14" s="15">
        <v>169</v>
      </c>
      <c r="H14" s="16">
        <f t="shared" si="0"/>
        <v>11.266666666666667</v>
      </c>
      <c r="I14" s="16">
        <f t="shared" si="1"/>
        <v>0</v>
      </c>
      <c r="J14" s="16">
        <f t="shared" si="2"/>
        <v>11.266666666666667</v>
      </c>
    </row>
    <row r="15" spans="2:10" s="4" customFormat="1" ht="12.75">
      <c r="B15" s="84"/>
      <c r="C15" s="84" t="s">
        <v>20</v>
      </c>
      <c r="D15" s="84"/>
      <c r="E15" s="85">
        <f>SUM(E14)</f>
        <v>169</v>
      </c>
      <c r="F15" s="85">
        <f>SUM(F14)</f>
        <v>0</v>
      </c>
      <c r="G15" s="85">
        <f>SUM(G14)</f>
        <v>169</v>
      </c>
      <c r="H15" s="147">
        <f t="shared" si="0"/>
        <v>11.266666666666667</v>
      </c>
      <c r="I15" s="147">
        <f t="shared" si="1"/>
        <v>0</v>
      </c>
      <c r="J15" s="147">
        <f t="shared" si="2"/>
        <v>11.266666666666667</v>
      </c>
    </row>
    <row r="16" spans="2:10" ht="12">
      <c r="B16" t="s">
        <v>223</v>
      </c>
      <c r="C16" t="s">
        <v>223</v>
      </c>
      <c r="D16" t="s">
        <v>224</v>
      </c>
      <c r="E16" s="15">
        <v>1354</v>
      </c>
      <c r="F16" s="15">
        <v>1048</v>
      </c>
      <c r="G16" s="15">
        <v>2402</v>
      </c>
      <c r="H16" s="16">
        <f t="shared" si="0"/>
        <v>90.26666666666667</v>
      </c>
      <c r="I16" s="16">
        <f t="shared" si="1"/>
        <v>69.86666666666666</v>
      </c>
      <c r="J16" s="16">
        <f t="shared" si="2"/>
        <v>160.13333333333333</v>
      </c>
    </row>
    <row r="17" spans="3:10" ht="12">
      <c r="C17" t="s">
        <v>215</v>
      </c>
      <c r="D17" t="s">
        <v>216</v>
      </c>
      <c r="E17" s="15">
        <v>105</v>
      </c>
      <c r="F17" s="15">
        <v>12</v>
      </c>
      <c r="G17" s="15">
        <v>117</v>
      </c>
      <c r="H17" s="16">
        <f t="shared" si="0"/>
        <v>7</v>
      </c>
      <c r="I17" s="16">
        <f t="shared" si="1"/>
        <v>0.8</v>
      </c>
      <c r="J17" s="16">
        <f t="shared" si="2"/>
        <v>7.8</v>
      </c>
    </row>
    <row r="18" spans="2:10" s="4" customFormat="1" ht="12.75">
      <c r="B18" s="84"/>
      <c r="C18" s="84" t="s">
        <v>20</v>
      </c>
      <c r="D18" s="84"/>
      <c r="E18" s="85">
        <f>SUM(E16:E17)</f>
        <v>1459</v>
      </c>
      <c r="F18" s="85">
        <f>SUM(F16:F17)</f>
        <v>1060</v>
      </c>
      <c r="G18" s="85">
        <f>SUM(G16:G17)</f>
        <v>2519</v>
      </c>
      <c r="H18" s="147">
        <f t="shared" si="0"/>
        <v>97.26666666666667</v>
      </c>
      <c r="I18" s="147">
        <f t="shared" si="1"/>
        <v>70.66666666666667</v>
      </c>
      <c r="J18" s="147">
        <f t="shared" si="2"/>
        <v>167.93333333333334</v>
      </c>
    </row>
    <row r="19" spans="2:10" ht="12">
      <c r="B19" t="s">
        <v>225</v>
      </c>
      <c r="C19" t="s">
        <v>226</v>
      </c>
      <c r="D19" t="s">
        <v>227</v>
      </c>
      <c r="E19" s="15">
        <v>266</v>
      </c>
      <c r="F19" s="15">
        <v>0</v>
      </c>
      <c r="G19" s="15">
        <v>266</v>
      </c>
      <c r="H19" s="16">
        <f t="shared" si="0"/>
        <v>17.733333333333334</v>
      </c>
      <c r="I19" s="16">
        <f t="shared" si="1"/>
        <v>0</v>
      </c>
      <c r="J19" s="16">
        <f t="shared" si="2"/>
        <v>17.733333333333334</v>
      </c>
    </row>
    <row r="20" spans="3:10" ht="12">
      <c r="C20" t="s">
        <v>215</v>
      </c>
      <c r="D20" t="s">
        <v>216</v>
      </c>
      <c r="E20" s="15">
        <v>180</v>
      </c>
      <c r="F20" s="15">
        <v>0</v>
      </c>
      <c r="G20" s="15">
        <v>180</v>
      </c>
      <c r="H20" s="16">
        <f t="shared" si="0"/>
        <v>12</v>
      </c>
      <c r="I20" s="16">
        <f t="shared" si="1"/>
        <v>0</v>
      </c>
      <c r="J20" s="16">
        <f t="shared" si="2"/>
        <v>12</v>
      </c>
    </row>
    <row r="21" spans="3:10" ht="12">
      <c r="C21" t="s">
        <v>228</v>
      </c>
      <c r="D21" t="s">
        <v>229</v>
      </c>
      <c r="E21" s="15">
        <v>42</v>
      </c>
      <c r="F21" s="15">
        <v>0</v>
      </c>
      <c r="G21" s="15">
        <v>42</v>
      </c>
      <c r="H21" s="16">
        <f t="shared" si="0"/>
        <v>2.8</v>
      </c>
      <c r="I21" s="16">
        <f t="shared" si="1"/>
        <v>0</v>
      </c>
      <c r="J21" s="16">
        <f t="shared" si="2"/>
        <v>2.8</v>
      </c>
    </row>
    <row r="22" spans="3:10" ht="12">
      <c r="C22" t="s">
        <v>230</v>
      </c>
      <c r="D22" t="s">
        <v>231</v>
      </c>
      <c r="E22" s="15">
        <v>120</v>
      </c>
      <c r="F22" s="15">
        <v>0</v>
      </c>
      <c r="G22" s="15">
        <v>120</v>
      </c>
      <c r="H22" s="16">
        <f t="shared" si="0"/>
        <v>8</v>
      </c>
      <c r="I22" s="16">
        <f t="shared" si="1"/>
        <v>0</v>
      </c>
      <c r="J22" s="16">
        <f t="shared" si="2"/>
        <v>8</v>
      </c>
    </row>
    <row r="23" spans="3:10" ht="12">
      <c r="C23" t="s">
        <v>232</v>
      </c>
      <c r="D23" t="s">
        <v>233</v>
      </c>
      <c r="E23" s="15">
        <v>205</v>
      </c>
      <c r="F23" s="15">
        <v>0</v>
      </c>
      <c r="G23" s="15">
        <v>205</v>
      </c>
      <c r="H23" s="16">
        <f t="shared" si="0"/>
        <v>13.666666666666666</v>
      </c>
      <c r="I23" s="16">
        <f t="shared" si="1"/>
        <v>0</v>
      </c>
      <c r="J23" s="16">
        <f t="shared" si="2"/>
        <v>13.666666666666666</v>
      </c>
    </row>
    <row r="24" spans="2:10" s="4" customFormat="1" ht="12.75">
      <c r="B24" s="84"/>
      <c r="C24" s="84" t="s">
        <v>20</v>
      </c>
      <c r="D24" s="84"/>
      <c r="E24" s="85">
        <f>SUM(E19:E23)</f>
        <v>813</v>
      </c>
      <c r="F24" s="85">
        <f>SUM(F19:F23)</f>
        <v>0</v>
      </c>
      <c r="G24" s="85">
        <f>SUM(G19:G23)</f>
        <v>813</v>
      </c>
      <c r="H24" s="147">
        <f t="shared" si="0"/>
        <v>54.2</v>
      </c>
      <c r="I24" s="147">
        <f t="shared" si="1"/>
        <v>0</v>
      </c>
      <c r="J24" s="147">
        <f t="shared" si="2"/>
        <v>54.2</v>
      </c>
    </row>
    <row r="25" spans="2:10" ht="12">
      <c r="B25" t="s">
        <v>234</v>
      </c>
      <c r="C25" t="s">
        <v>215</v>
      </c>
      <c r="D25" t="s">
        <v>216</v>
      </c>
      <c r="E25" s="15">
        <v>150</v>
      </c>
      <c r="F25" s="15">
        <v>0</v>
      </c>
      <c r="G25" s="15">
        <v>150</v>
      </c>
      <c r="H25" s="16">
        <f t="shared" si="0"/>
        <v>10</v>
      </c>
      <c r="I25" s="16">
        <f t="shared" si="1"/>
        <v>0</v>
      </c>
      <c r="J25" s="16">
        <f t="shared" si="2"/>
        <v>10</v>
      </c>
    </row>
    <row r="26" spans="3:10" ht="12">
      <c r="C26" t="s">
        <v>234</v>
      </c>
      <c r="D26" t="s">
        <v>235</v>
      </c>
      <c r="E26" s="15">
        <v>193</v>
      </c>
      <c r="F26" s="15">
        <v>206</v>
      </c>
      <c r="G26" s="15">
        <v>399</v>
      </c>
      <c r="H26" s="16">
        <f t="shared" si="0"/>
        <v>12.866666666666667</v>
      </c>
      <c r="I26" s="16">
        <f t="shared" si="1"/>
        <v>13.733333333333333</v>
      </c>
      <c r="J26" s="16">
        <f t="shared" si="2"/>
        <v>26.6</v>
      </c>
    </row>
    <row r="27" spans="2:10" s="4" customFormat="1" ht="12.75">
      <c r="B27" s="84"/>
      <c r="C27" s="84" t="s">
        <v>20</v>
      </c>
      <c r="D27" s="84"/>
      <c r="E27" s="85">
        <f>SUM(E25:E26)</f>
        <v>343</v>
      </c>
      <c r="F27" s="85">
        <f>SUM(F25:F26)</f>
        <v>206</v>
      </c>
      <c r="G27" s="85">
        <f>SUM(G25:G26)</f>
        <v>549</v>
      </c>
      <c r="H27" s="147">
        <f t="shared" si="0"/>
        <v>22.866666666666667</v>
      </c>
      <c r="I27" s="147">
        <f t="shared" si="1"/>
        <v>13.733333333333333</v>
      </c>
      <c r="J27" s="147">
        <f t="shared" si="2"/>
        <v>36.6</v>
      </c>
    </row>
    <row r="28" spans="2:10" ht="12">
      <c r="B28" t="s">
        <v>236</v>
      </c>
      <c r="C28" t="s">
        <v>237</v>
      </c>
      <c r="D28" t="s">
        <v>238</v>
      </c>
      <c r="E28" s="15">
        <v>0</v>
      </c>
      <c r="F28" s="15">
        <v>4</v>
      </c>
      <c r="G28" s="15">
        <v>4</v>
      </c>
      <c r="H28" s="16">
        <f t="shared" si="0"/>
        <v>0</v>
      </c>
      <c r="I28" s="16">
        <f t="shared" si="1"/>
        <v>0.26666666666666666</v>
      </c>
      <c r="J28" s="16">
        <f t="shared" si="2"/>
        <v>0.26666666666666666</v>
      </c>
    </row>
    <row r="29" spans="3:10" ht="12">
      <c r="C29" t="s">
        <v>215</v>
      </c>
      <c r="D29" t="s">
        <v>216</v>
      </c>
      <c r="E29" s="15">
        <v>423</v>
      </c>
      <c r="F29" s="15">
        <v>72</v>
      </c>
      <c r="G29" s="15">
        <v>495</v>
      </c>
      <c r="H29" s="16">
        <f t="shared" si="0"/>
        <v>28.2</v>
      </c>
      <c r="I29" s="16">
        <f t="shared" si="1"/>
        <v>4.8</v>
      </c>
      <c r="J29" s="16">
        <f t="shared" si="2"/>
        <v>33</v>
      </c>
    </row>
    <row r="30" spans="3:10" ht="12">
      <c r="C30" t="s">
        <v>236</v>
      </c>
      <c r="D30" t="s">
        <v>239</v>
      </c>
      <c r="E30" s="15">
        <v>708</v>
      </c>
      <c r="F30" s="15">
        <v>414</v>
      </c>
      <c r="G30" s="15">
        <v>1122</v>
      </c>
      <c r="H30" s="16">
        <f t="shared" si="0"/>
        <v>47.2</v>
      </c>
      <c r="I30" s="16">
        <f t="shared" si="1"/>
        <v>27.6</v>
      </c>
      <c r="J30" s="16">
        <f t="shared" si="2"/>
        <v>74.8</v>
      </c>
    </row>
    <row r="31" spans="2:10" s="4" customFormat="1" ht="12.75">
      <c r="B31" s="84"/>
      <c r="C31" s="84" t="s">
        <v>20</v>
      </c>
      <c r="D31" s="84"/>
      <c r="E31" s="85">
        <f>SUM(E28:E30)</f>
        <v>1131</v>
      </c>
      <c r="F31" s="85">
        <f>SUM(F28:F30)</f>
        <v>490</v>
      </c>
      <c r="G31" s="85">
        <f>SUM(G28:G30)</f>
        <v>1621</v>
      </c>
      <c r="H31" s="147">
        <f t="shared" si="0"/>
        <v>75.4</v>
      </c>
      <c r="I31" s="147">
        <f t="shared" si="1"/>
        <v>32.666666666666664</v>
      </c>
      <c r="J31" s="147">
        <f t="shared" si="2"/>
        <v>108.06666666666666</v>
      </c>
    </row>
    <row r="32" spans="2:10" ht="12.75">
      <c r="B32" s="55" t="s">
        <v>240</v>
      </c>
      <c r="C32" s="63"/>
      <c r="D32" s="63"/>
      <c r="E32" s="66">
        <f>SUM(E9,E13,E15,E18,E24,E27,E31)</f>
        <v>5658</v>
      </c>
      <c r="F32" s="66">
        <f>SUM(F9,F13,F15,F18,F24,F27,F31)</f>
        <v>2715</v>
      </c>
      <c r="G32" s="66">
        <f>SUM(G9,G13,G15,G18,G24,G27,G31)</f>
        <v>8373</v>
      </c>
      <c r="H32" s="68">
        <f t="shared" si="0"/>
        <v>377.2</v>
      </c>
      <c r="I32" s="68">
        <f t="shared" si="1"/>
        <v>181</v>
      </c>
      <c r="J32" s="68">
        <f t="shared" si="2"/>
        <v>558.2</v>
      </c>
    </row>
  </sheetData>
  <mergeCells count="3">
    <mergeCell ref="B1:J2"/>
    <mergeCell ref="E4:G4"/>
    <mergeCell ref="H4:J4"/>
  </mergeCells>
  <printOptions/>
  <pageMargins left="0.25" right="0.25" top="0.25" bottom="0.25" header="0.5" footer="0.5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Cleveland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Brown</dc:creator>
  <cp:keywords/>
  <dc:description/>
  <cp:lastModifiedBy>ERB</cp:lastModifiedBy>
  <cp:lastPrinted>2009-12-30T18:58:33Z</cp:lastPrinted>
  <dcterms:created xsi:type="dcterms:W3CDTF">2009-12-30T13:01:48Z</dcterms:created>
  <dcterms:modified xsi:type="dcterms:W3CDTF">2010-01-04T14:17:37Z</dcterms:modified>
  <cp:category/>
  <cp:version/>
  <cp:contentType/>
  <cp:contentStatus/>
</cp:coreProperties>
</file>