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28755" windowHeight="14625" tabRatio="715" activeTab="0"/>
  </bookViews>
  <sheets>
    <sheet name="University_5.07" sheetId="1" r:id="rId1"/>
    <sheet name="Business_5.08" sheetId="2" r:id="rId2"/>
    <sheet name="Class_5.09" sheetId="3" r:id="rId3"/>
    <sheet name="Coehs_5.10" sheetId="4" r:id="rId4"/>
    <sheet name="Engineering_5.11" sheetId="5" r:id="rId5"/>
    <sheet name="Nursing_5.12" sheetId="6" r:id="rId6"/>
    <sheet name="Science_5.13" sheetId="7" r:id="rId7"/>
    <sheet name="Urban Affairs_5.14" sheetId="8" r:id="rId8"/>
    <sheet name="Law_5.15" sheetId="9" r:id="rId9"/>
    <sheet name="Ethnicity_5_16" sheetId="10" r:id="rId10"/>
  </sheets>
  <definedNames>
    <definedName name="_xlnm.Print_Area" localSheetId="1">'Business_5.08'!$A$1:$M$48</definedName>
    <definedName name="_xlnm.Print_Area" localSheetId="2">'Class_5.09'!$A$1:$M$62</definedName>
    <definedName name="_xlnm.Print_Area" localSheetId="3">'Coehs_5.10'!$A$1:$M$60</definedName>
    <definedName name="_xlnm.Print_Area" localSheetId="4">'Engineering_5.11'!$A$1:$M$46</definedName>
    <definedName name="_xlnm.Print_Area" localSheetId="9">'Ethnicity_5_16'!$A$2:$M$94</definedName>
    <definedName name="_xlnm.Print_Area" localSheetId="8">'Law_5.15'!$A$1:$M$14</definedName>
    <definedName name="_xlnm.Print_Area" localSheetId="5">'Nursing_5.12'!$A$1:$M$21</definedName>
    <definedName name="_xlnm.Print_Area" localSheetId="6">'Science_5.13'!$A$1:$M$70</definedName>
    <definedName name="_xlnm.Print_Area" localSheetId="0">'University_5.07'!$A$1:$M$12</definedName>
    <definedName name="_xlnm.Print_Area" localSheetId="7">'Urban Affairs_5.14'!$A$1:$M$39</definedName>
  </definedNames>
  <calcPr fullCalcOnLoad="1"/>
</workbook>
</file>

<file path=xl/sharedStrings.xml><?xml version="1.0" encoding="utf-8"?>
<sst xmlns="http://schemas.openxmlformats.org/spreadsheetml/2006/main" count="637" uniqueCount="240">
  <si>
    <t>Female</t>
  </si>
  <si>
    <t>Male</t>
  </si>
  <si>
    <t>Accounting</t>
  </si>
  <si>
    <t>Business Administration</t>
  </si>
  <si>
    <t>Business Administration (LK)</t>
  </si>
  <si>
    <t>Business Economics</t>
  </si>
  <si>
    <t>Computer and Information Science</t>
  </si>
  <si>
    <t>Computer Science</t>
  </si>
  <si>
    <t>Finance</t>
  </si>
  <si>
    <t>Information Systems</t>
  </si>
  <si>
    <t>International Business</t>
  </si>
  <si>
    <t>Management &amp; Labor Relations</t>
  </si>
  <si>
    <t>Marketing</t>
  </si>
  <si>
    <t>Operation Management and Business Statistics</t>
  </si>
  <si>
    <t>Operations &amp; Supply Chain Mgmt</t>
  </si>
  <si>
    <t>Post-Bachelor's Certificates</t>
  </si>
  <si>
    <t>Data-Driven Marketing Planning</t>
  </si>
  <si>
    <t>Marketing Analytics Certificate</t>
  </si>
  <si>
    <t>Accelerated Business Administration</t>
  </si>
  <si>
    <t>Executive Business Administration</t>
  </si>
  <si>
    <t>Financial Accounting &amp; Audit</t>
  </si>
  <si>
    <t>Labor Relations &amp; Human Resources</t>
  </si>
  <si>
    <t>MBA-Health Care</t>
  </si>
  <si>
    <t>Public Health</t>
  </si>
  <si>
    <t>Tax Program</t>
  </si>
  <si>
    <t>Doctoral-Research</t>
  </si>
  <si>
    <t>Business Administration-Doctoral</t>
  </si>
  <si>
    <r>
      <rPr>
        <i/>
        <sz val="11"/>
        <color indexed="8"/>
        <rFont val="Calibri"/>
        <family val="2"/>
      </rPr>
      <t>Table 5.08</t>
    </r>
    <r>
      <rPr>
        <sz val="11"/>
        <color theme="1"/>
        <rFont val="Calibri"/>
        <family val="2"/>
      </rPr>
      <t xml:space="preserve">: </t>
    </r>
    <r>
      <rPr>
        <b/>
        <sz val="14"/>
        <color indexed="8"/>
        <rFont val="Calibri"/>
        <family val="2"/>
      </rPr>
      <t>Annual Awards by Major and Gender - College of Business</t>
    </r>
  </si>
  <si>
    <t>2006-07</t>
  </si>
  <si>
    <t>2007-08</t>
  </si>
  <si>
    <t>2008-09</t>
  </si>
  <si>
    <t>2009-10</t>
  </si>
  <si>
    <t>Percent Change</t>
  </si>
  <si>
    <t>Degree Level       Major</t>
  </si>
  <si>
    <t>1 Year</t>
  </si>
  <si>
    <t>5 Year</t>
  </si>
  <si>
    <t>2010-11</t>
  </si>
  <si>
    <t>Total</t>
  </si>
  <si>
    <t>Operation Management &amp; Business Statistics</t>
  </si>
  <si>
    <t>Total Business</t>
  </si>
  <si>
    <t>Master's Degree</t>
  </si>
  <si>
    <t>Bachelor's Degree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</si>
  <si>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Degrees/Certificates awarded summer through spring.</t>
    </r>
  </si>
  <si>
    <r>
      <rPr>
        <i/>
        <sz val="11"/>
        <color indexed="8"/>
        <rFont val="Calibri"/>
        <family val="2"/>
      </rPr>
      <t>Table 5.09</t>
    </r>
    <r>
      <rPr>
        <sz val="11"/>
        <color theme="1"/>
        <rFont val="Calibri"/>
        <family val="2"/>
      </rPr>
      <t xml:space="preserve">: </t>
    </r>
    <r>
      <rPr>
        <b/>
        <sz val="14"/>
        <color indexed="8"/>
        <rFont val="Calibri"/>
        <family val="2"/>
      </rPr>
      <t>Annual Awards by Major and Gender - College of Liberal Arts and Social Sciences</t>
    </r>
  </si>
  <si>
    <t>Anthropology</t>
  </si>
  <si>
    <t>Art</t>
  </si>
  <si>
    <t>Classical and Medieval Studies</t>
  </si>
  <si>
    <t>Communication</t>
  </si>
  <si>
    <t>Communication Management</t>
  </si>
  <si>
    <t>Criminology</t>
  </si>
  <si>
    <t>Drama</t>
  </si>
  <si>
    <t>Economics</t>
  </si>
  <si>
    <t>English</t>
  </si>
  <si>
    <t>Film and Digital Media</t>
  </si>
  <si>
    <t>French</t>
  </si>
  <si>
    <t>History</t>
  </si>
  <si>
    <t>International Relations</t>
  </si>
  <si>
    <t>Journalism &amp; Promotional Communication</t>
  </si>
  <si>
    <t>Liberal Studies</t>
  </si>
  <si>
    <t>Linguistics</t>
  </si>
  <si>
    <t>Music</t>
  </si>
  <si>
    <t>Philosophy</t>
  </si>
  <si>
    <t>Philosophy - Ethics Track</t>
  </si>
  <si>
    <t>Political Science</t>
  </si>
  <si>
    <t>Religious Studies</t>
  </si>
  <si>
    <t>Social Science</t>
  </si>
  <si>
    <t>Social Studies</t>
  </si>
  <si>
    <t>Social Work</t>
  </si>
  <si>
    <t>Sociology</t>
  </si>
  <si>
    <t>Spanish</t>
  </si>
  <si>
    <t>Women's Studies</t>
  </si>
  <si>
    <t>Advanced Study in Bioethics</t>
  </si>
  <si>
    <t>Appl Econ &amp; Public Policy</t>
  </si>
  <si>
    <t>Criminal Justice</t>
  </si>
  <si>
    <t>Graphic Design</t>
  </si>
  <si>
    <t>Journalism</t>
  </si>
  <si>
    <t>Multimedia</t>
  </si>
  <si>
    <t>Multimedia Advertising</t>
  </si>
  <si>
    <t>Museum Studies Certificate</t>
  </si>
  <si>
    <t>Professional Writing Cerificate</t>
  </si>
  <si>
    <t>Master's</t>
  </si>
  <si>
    <t>Master of Fine Arts-Creative Writing</t>
  </si>
  <si>
    <t>Total CLASS</t>
  </si>
  <si>
    <t>Post-Master's Certificate</t>
  </si>
  <si>
    <t>Post-Bachelor's Certificate</t>
  </si>
  <si>
    <r>
      <rPr>
        <i/>
        <sz val="11"/>
        <color indexed="8"/>
        <rFont val="Calibri"/>
        <family val="2"/>
      </rPr>
      <t>Table 5.10</t>
    </r>
    <r>
      <rPr>
        <sz val="11"/>
        <color theme="1"/>
        <rFont val="Calibri"/>
        <family val="2"/>
      </rPr>
      <t xml:space="preserve">: </t>
    </r>
    <r>
      <rPr>
        <b/>
        <sz val="14"/>
        <color indexed="8"/>
        <rFont val="Calibri"/>
        <family val="2"/>
      </rPr>
      <t>Annual Awards by Major and Gender - College of Education and Human Services</t>
    </r>
  </si>
  <si>
    <t>Early Childhood Education</t>
  </si>
  <si>
    <t>Exercise/Fitness Specialist</t>
  </si>
  <si>
    <t>Health and Physical Education</t>
  </si>
  <si>
    <t>Middle Childhood Education</t>
  </si>
  <si>
    <t>Mild/Moderate Educational Need</t>
  </si>
  <si>
    <t>Moderate/Intensive Educational Needs</t>
  </si>
  <si>
    <t>Physical Education</t>
  </si>
  <si>
    <t>Special Education</t>
  </si>
  <si>
    <t>Sports Management</t>
  </si>
  <si>
    <t>Adult Learning and Development</t>
  </si>
  <si>
    <t>Certificate Program in TESOL</t>
  </si>
  <si>
    <t>Chemical Dependency Counseling Certificate</t>
  </si>
  <si>
    <t>Early Childhood Mental Health</t>
  </si>
  <si>
    <t>Gerontological Studies</t>
  </si>
  <si>
    <t>Middle Child Math Education</t>
  </si>
  <si>
    <t>Middle Child Science Education</t>
  </si>
  <si>
    <t>Community Agency Counseling</t>
  </si>
  <si>
    <t>Community Health Education</t>
  </si>
  <si>
    <t>Counselor Education</t>
  </si>
  <si>
    <t>Curriculum &amp; Instruction</t>
  </si>
  <si>
    <t>Educational Administration</t>
  </si>
  <si>
    <t>Exercise Science</t>
  </si>
  <si>
    <t>Master of Public Health</t>
  </si>
  <si>
    <t>Nursing</t>
  </si>
  <si>
    <t>Organizational Leadership</t>
  </si>
  <si>
    <t>School Counseling</t>
  </si>
  <si>
    <t>Sports &amp; Exercise Management</t>
  </si>
  <si>
    <t>Sports Management and Exercise Science</t>
  </si>
  <si>
    <t>Supervision</t>
  </si>
  <si>
    <t>Post-Master's Certificates</t>
  </si>
  <si>
    <t>Education Specialist</t>
  </si>
  <si>
    <t>Ph.D. in Urb Edu: Counsel Psy</t>
  </si>
  <si>
    <t>Urban Education: Counseling</t>
  </si>
  <si>
    <t>Urban Education: Policy</t>
  </si>
  <si>
    <t>TESOL Certificate Undergraduate</t>
  </si>
  <si>
    <t>Education Administration Specialist</t>
  </si>
  <si>
    <t>Urban Education: Leadership &amp; Life-long Learning</t>
  </si>
  <si>
    <t>Urban Education: Learning &amp; Development</t>
  </si>
  <si>
    <t>Urban Education: Administration</t>
  </si>
  <si>
    <t>Total College of Education and Human Services</t>
  </si>
  <si>
    <t>Post-Bachelor's Degree Certificate</t>
  </si>
  <si>
    <r>
      <rPr>
        <i/>
        <sz val="11"/>
        <color indexed="8"/>
        <rFont val="Calibri"/>
        <family val="2"/>
      </rPr>
      <t>Table 5.11</t>
    </r>
    <r>
      <rPr>
        <sz val="11"/>
        <color theme="1"/>
        <rFont val="Calibri"/>
        <family val="2"/>
      </rPr>
      <t xml:space="preserve">: </t>
    </r>
    <r>
      <rPr>
        <b/>
        <sz val="14"/>
        <color indexed="8"/>
        <rFont val="Calibri"/>
        <family val="2"/>
      </rPr>
      <t>Annual Awards by Major and Gender - College of Engineering</t>
    </r>
  </si>
  <si>
    <t>Chemical Engineering</t>
  </si>
  <si>
    <t>Civil Engineering</t>
  </si>
  <si>
    <t>Computer Engineering</t>
  </si>
  <si>
    <t>Electrical Engineering</t>
  </si>
  <si>
    <t>Electronic Engineering Technology</t>
  </si>
  <si>
    <t>Industrial &amp; Manufacturing Engineering</t>
  </si>
  <si>
    <t>Mechanical Engineering</t>
  </si>
  <si>
    <t>Mechanical Engineering Technology</t>
  </si>
  <si>
    <t>Engineering Biotechnology</t>
  </si>
  <si>
    <t>Biomedical Engineering</t>
  </si>
  <si>
    <t>Electrical &amp; Computer Engineering</t>
  </si>
  <si>
    <t>Engineering Mechanics</t>
  </si>
  <si>
    <t>Environmental Engineering</t>
  </si>
  <si>
    <t>Industrial Engineering</t>
  </si>
  <si>
    <t>Software Engineering</t>
  </si>
  <si>
    <t>Applied Biomedical Engineering</t>
  </si>
  <si>
    <t xml:space="preserve">Total </t>
  </si>
  <si>
    <t>Total Engineering</t>
  </si>
  <si>
    <r>
      <rPr>
        <i/>
        <sz val="11"/>
        <color indexed="8"/>
        <rFont val="Calibri"/>
        <family val="2"/>
      </rPr>
      <t>Table 5.12</t>
    </r>
    <r>
      <rPr>
        <sz val="11"/>
        <color theme="1"/>
        <rFont val="Calibri"/>
        <family val="2"/>
      </rPr>
      <t xml:space="preserve">: </t>
    </r>
    <r>
      <rPr>
        <b/>
        <sz val="14"/>
        <color indexed="8"/>
        <rFont val="Calibri"/>
        <family val="2"/>
      </rPr>
      <t>Annual Awards by Major and Gender - School of Nursing</t>
    </r>
  </si>
  <si>
    <t>Nursing, BSN</t>
  </si>
  <si>
    <t>Nursing, BSN - Accelerated</t>
  </si>
  <si>
    <t>Nursing, BSN (LK)</t>
  </si>
  <si>
    <t>Nursing, BSN/RN</t>
  </si>
  <si>
    <t>Total Nursing</t>
  </si>
  <si>
    <r>
      <rPr>
        <i/>
        <sz val="11"/>
        <color indexed="8"/>
        <rFont val="Calibri"/>
        <family val="2"/>
      </rPr>
      <t>Table 5.13</t>
    </r>
    <r>
      <rPr>
        <sz val="11"/>
        <color theme="1"/>
        <rFont val="Calibri"/>
        <family val="2"/>
      </rPr>
      <t xml:space="preserve">: </t>
    </r>
    <r>
      <rPr>
        <b/>
        <sz val="14"/>
        <color indexed="8"/>
        <rFont val="Calibri"/>
        <family val="2"/>
      </rPr>
      <t>Annual Awards by Major and Gender - College of Science and Health Professions</t>
    </r>
  </si>
  <si>
    <t>Biology</t>
  </si>
  <si>
    <t>Biology-Medical Technology</t>
  </si>
  <si>
    <t>Chemistry</t>
  </si>
  <si>
    <t>Environmental Science</t>
  </si>
  <si>
    <t>Environmental Sciences</t>
  </si>
  <si>
    <t>Geological Sciences</t>
  </si>
  <si>
    <t>Health Science</t>
  </si>
  <si>
    <t>Health Science Podiatry</t>
  </si>
  <si>
    <t>Health Science Pre-Occupational Therapy</t>
  </si>
  <si>
    <t>Health Science Pre-Physician Assistant</t>
  </si>
  <si>
    <t>Health Science Pre-therapy</t>
  </si>
  <si>
    <t>Health Sciences BS</t>
  </si>
  <si>
    <t>Mathematics</t>
  </si>
  <si>
    <t>Pharmaceutical Science</t>
  </si>
  <si>
    <t>Physics</t>
  </si>
  <si>
    <t>Psychology</t>
  </si>
  <si>
    <t>Psychology (LR)</t>
  </si>
  <si>
    <t>Speech &amp; Hearing</t>
  </si>
  <si>
    <t>Biotechnology</t>
  </si>
  <si>
    <t>Biotechnology Laboratory Track</t>
  </si>
  <si>
    <t>Culture, Com and Health Care</t>
  </si>
  <si>
    <t>Gerontology Certificate</t>
  </si>
  <si>
    <t>OT-PT School Certification</t>
  </si>
  <si>
    <t>Applied Statistics</t>
  </si>
  <si>
    <t>Master of Occupational Therapy</t>
  </si>
  <si>
    <t>MS in Physics Optical Medical</t>
  </si>
  <si>
    <t>Physical Therapy</t>
  </si>
  <si>
    <t>Psychology - Clinical</t>
  </si>
  <si>
    <t>Psychology-Cons.Indus.Research</t>
  </si>
  <si>
    <t>Psychology-Experimental</t>
  </si>
  <si>
    <t>Psychology-School</t>
  </si>
  <si>
    <t>Speech Pathology and Audiology</t>
  </si>
  <si>
    <t>Psychology Specialist</t>
  </si>
  <si>
    <t>Clinical-Bioanalytical Chemistry</t>
  </si>
  <si>
    <t>Regulatory Biology</t>
  </si>
  <si>
    <t>Doctoral-Professional</t>
  </si>
  <si>
    <t>Doctor of Physical Therapy</t>
  </si>
  <si>
    <t>Total Science</t>
  </si>
  <si>
    <t>Psychology-Diversity Management</t>
  </si>
  <si>
    <t>Health Science- Phy. Assistant Track</t>
  </si>
  <si>
    <t>Health Science Pre-Physical Therapy</t>
  </si>
  <si>
    <r>
      <rPr>
        <i/>
        <sz val="11"/>
        <color indexed="8"/>
        <rFont val="Calibri"/>
        <family val="2"/>
      </rPr>
      <t>Table 5.14</t>
    </r>
    <r>
      <rPr>
        <sz val="11"/>
        <color theme="1"/>
        <rFont val="Calibri"/>
        <family val="2"/>
      </rPr>
      <t xml:space="preserve">: </t>
    </r>
    <r>
      <rPr>
        <b/>
        <sz val="14"/>
        <color indexed="8"/>
        <rFont val="Calibri"/>
        <family val="2"/>
      </rPr>
      <t>Annual Awards by Major and Gender - College of Urban Affairs</t>
    </r>
  </si>
  <si>
    <t>Environmental Studies</t>
  </si>
  <si>
    <t>Public Administration</t>
  </si>
  <si>
    <t>Public Safety Management</t>
  </si>
  <si>
    <t>Urban Services Administration</t>
  </si>
  <si>
    <t>Urban Studies</t>
  </si>
  <si>
    <t>Geographic Information Systems</t>
  </si>
  <si>
    <t>Local Urban Management Certificate</t>
  </si>
  <si>
    <t>Non-Profit Management</t>
  </si>
  <si>
    <t>Urban Economic Development</t>
  </si>
  <si>
    <t>Urban Geographic Information System</t>
  </si>
  <si>
    <t>Urban Real Estate Development &amp; Finance</t>
  </si>
  <si>
    <t>Environmental Studies and Law</t>
  </si>
  <si>
    <t>Nonprofit Admin &amp; Leadership</t>
  </si>
  <si>
    <t>Urban Planning &amp; Law</t>
  </si>
  <si>
    <t>Urban Planning, Design and Development</t>
  </si>
  <si>
    <t>Urban Studies &amp; Public Affairs</t>
  </si>
  <si>
    <t>Non Profit Administration</t>
  </si>
  <si>
    <t>Total Urban Affairs</t>
  </si>
  <si>
    <r>
      <rPr>
        <i/>
        <sz val="11"/>
        <color indexed="8"/>
        <rFont val="Calibri"/>
        <family val="2"/>
      </rPr>
      <t>Table 5.15</t>
    </r>
    <r>
      <rPr>
        <sz val="11"/>
        <color theme="1"/>
        <rFont val="Calibri"/>
        <family val="2"/>
      </rPr>
      <t xml:space="preserve">: </t>
    </r>
    <r>
      <rPr>
        <b/>
        <sz val="14"/>
        <color indexed="8"/>
        <rFont val="Calibri"/>
        <family val="2"/>
      </rPr>
      <t>Annual Awards by Major and Gender - College of Law</t>
    </r>
  </si>
  <si>
    <t>Post Master's Certificate</t>
  </si>
  <si>
    <t>Master of Laws</t>
  </si>
  <si>
    <t>Juris Doctor</t>
  </si>
  <si>
    <t>Total Law</t>
  </si>
  <si>
    <r>
      <rPr>
        <i/>
        <sz val="11"/>
        <color indexed="8"/>
        <rFont val="Calibri"/>
        <family val="2"/>
      </rPr>
      <t>Table 5.7:</t>
    </r>
    <r>
      <rPr>
        <sz val="11"/>
        <color theme="1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Annual Degrees/Certificates Awarded by Academic Level and Gender - University Total</t>
    </r>
  </si>
  <si>
    <t>Degree Levels</t>
  </si>
  <si>
    <t>Degree Totals</t>
  </si>
  <si>
    <r>
      <rPr>
        <i/>
        <sz val="11"/>
        <color indexed="8"/>
        <rFont val="Calibri"/>
        <family val="2"/>
      </rPr>
      <t>Table 5.16:</t>
    </r>
    <r>
      <rPr>
        <sz val="11"/>
        <color theme="1"/>
        <rFont val="Calibri"/>
        <family val="2"/>
      </rPr>
      <t xml:space="preserve"> </t>
    </r>
    <r>
      <rPr>
        <sz val="14"/>
        <color indexed="8"/>
        <rFont val="Calibri"/>
        <family val="2"/>
      </rPr>
      <t>Total Annual Awards by Ethnicity and Gender</t>
    </r>
  </si>
  <si>
    <t>Percent Chabnge</t>
  </si>
  <si>
    <t>Race      Degree Level</t>
  </si>
  <si>
    <t>Black/African American</t>
  </si>
  <si>
    <t>Hispanic/Latino</t>
  </si>
  <si>
    <t>Asian</t>
  </si>
  <si>
    <t>American Indian/Alaska Native</t>
  </si>
  <si>
    <t>Native Hawaiian or Other Pacific Island</t>
  </si>
  <si>
    <t>Two or more races</t>
  </si>
  <si>
    <t>Total Minority*</t>
  </si>
  <si>
    <t>Non-Resident Alien</t>
  </si>
  <si>
    <t>Unknown</t>
  </si>
  <si>
    <t>White</t>
  </si>
  <si>
    <t>University Totals</t>
  </si>
  <si>
    <r>
      <rPr>
        <vertAlign val="superscript"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>Total Minority excludes White, Unknown and Non-Resident Alien.</t>
    </r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</si>
  <si>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Degrees/Certificates awarded summer through spring. Totals include </t>
    </r>
  </si>
  <si>
    <t>First College -Bachelor's Degree</t>
  </si>
  <si>
    <t>--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</si>
  <si>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Degrees/Certificates awarded summer through spring. Student's graduating from First College are also included here.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</si>
</sst>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2"/>
    </xf>
    <xf numFmtId="9" fontId="0" fillId="0" borderId="0" xfId="58" applyFont="1" applyAlignment="1">
      <alignment/>
    </xf>
    <xf numFmtId="3" fontId="38" fillId="0" borderId="10" xfId="0" applyNumberFormat="1" applyFont="1" applyBorder="1" applyAlignment="1">
      <alignment horizontal="right"/>
    </xf>
    <xf numFmtId="3" fontId="38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38" fillId="0" borderId="12" xfId="0" applyFont="1" applyBorder="1" applyAlignment="1">
      <alignment horizontal="left"/>
    </xf>
    <xf numFmtId="0" fontId="40" fillId="0" borderId="0" xfId="0" applyFont="1" applyAlignment="1">
      <alignment horizontal="left"/>
    </xf>
    <xf numFmtId="9" fontId="0" fillId="0" borderId="0" xfId="58" applyFont="1" applyAlignment="1">
      <alignment horizontal="right"/>
    </xf>
    <xf numFmtId="0" fontId="38" fillId="16" borderId="0" xfId="0" applyFont="1" applyFill="1" applyAlignment="1">
      <alignment horizontal="left" indent="2"/>
    </xf>
    <xf numFmtId="9" fontId="38" fillId="16" borderId="0" xfId="58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 indent="2"/>
    </xf>
    <xf numFmtId="41" fontId="0" fillId="0" borderId="0" xfId="0" applyNumberFormat="1" applyAlignment="1">
      <alignment/>
    </xf>
    <xf numFmtId="41" fontId="38" fillId="16" borderId="0" xfId="0" applyNumberFormat="1" applyFont="1" applyFill="1" applyAlignment="1">
      <alignment/>
    </xf>
    <xf numFmtId="41" fontId="0" fillId="16" borderId="0" xfId="0" applyNumberFormat="1" applyFill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 horizontal="left" indent="1"/>
    </xf>
    <xf numFmtId="0" fontId="38" fillId="0" borderId="0" xfId="0" applyFont="1" applyAlignment="1">
      <alignment horizontal="left" indent="1"/>
    </xf>
    <xf numFmtId="0" fontId="3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8" fillId="0" borderId="0" xfId="0" applyNumberFormat="1" applyFont="1" applyAlignment="1">
      <alignment horizontal="right"/>
    </xf>
    <xf numFmtId="0" fontId="0" fillId="16" borderId="0" xfId="0" applyFill="1" applyAlignment="1">
      <alignment horizontal="left" indent="2"/>
    </xf>
    <xf numFmtId="0" fontId="38" fillId="16" borderId="0" xfId="0" applyNumberFormat="1" applyFont="1" applyFill="1" applyAlignment="1">
      <alignment/>
    </xf>
    <xf numFmtId="0" fontId="38" fillId="16" borderId="0" xfId="0" applyFont="1" applyFill="1" applyAlignment="1">
      <alignment/>
    </xf>
    <xf numFmtId="0" fontId="29" fillId="0" borderId="0" xfId="47" applyFill="1" applyAlignment="1">
      <alignment/>
    </xf>
    <xf numFmtId="0" fontId="38" fillId="16" borderId="13" xfId="0" applyNumberFormat="1" applyFont="1" applyFill="1" applyBorder="1" applyAlignment="1">
      <alignment/>
    </xf>
    <xf numFmtId="9" fontId="0" fillId="16" borderId="0" xfId="58" applyFont="1" applyFill="1" applyAlignment="1">
      <alignment horizontal="right"/>
    </xf>
    <xf numFmtId="0" fontId="38" fillId="0" borderId="0" xfId="0" applyNumberFormat="1" applyFont="1" applyFill="1" applyAlignment="1">
      <alignment/>
    </xf>
    <xf numFmtId="41" fontId="38" fillId="0" borderId="0" xfId="0" applyNumberFormat="1" applyFont="1" applyFill="1" applyAlignment="1">
      <alignment/>
    </xf>
    <xf numFmtId="0" fontId="38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 horizontal="right"/>
    </xf>
    <xf numFmtId="3" fontId="38" fillId="0" borderId="0" xfId="0" applyNumberFormat="1" applyFont="1" applyFill="1" applyBorder="1" applyAlignment="1">
      <alignment horizontal="right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0" xfId="0" applyFont="1" applyBorder="1" applyAlignment="1">
      <alignment horizontal="right" vertical="center"/>
    </xf>
    <xf numFmtId="0" fontId="4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16" borderId="0" xfId="0" applyFont="1" applyFill="1" applyAlignment="1">
      <alignment horizontal="left" indent="2"/>
    </xf>
    <xf numFmtId="3" fontId="0" fillId="0" borderId="0" xfId="0" applyNumberFormat="1" applyAlignment="1">
      <alignment/>
    </xf>
    <xf numFmtId="3" fontId="38" fillId="33" borderId="14" xfId="0" applyNumberFormat="1" applyFont="1" applyFill="1" applyBorder="1" applyAlignment="1">
      <alignment/>
    </xf>
    <xf numFmtId="0" fontId="38" fillId="0" borderId="11" xfId="0" applyFont="1" applyBorder="1" applyAlignment="1">
      <alignment horizontal="left" indent="5"/>
    </xf>
    <xf numFmtId="0" fontId="38" fillId="0" borderId="10" xfId="0" applyFont="1" applyBorder="1" applyAlignment="1">
      <alignment horizontal="right"/>
    </xf>
    <xf numFmtId="0" fontId="0" fillId="0" borderId="0" xfId="0" applyAlignment="1">
      <alignment horizontal="left" indent="5"/>
    </xf>
    <xf numFmtId="3" fontId="0" fillId="0" borderId="0" xfId="0" applyNumberFormat="1" applyAlignment="1">
      <alignment horizontal="right"/>
    </xf>
    <xf numFmtId="3" fontId="38" fillId="16" borderId="0" xfId="0" applyNumberFormat="1" applyFont="1" applyFill="1" applyAlignment="1">
      <alignment horizontal="right"/>
    </xf>
    <xf numFmtId="0" fontId="0" fillId="0" borderId="0" xfId="0" applyAlignment="1">
      <alignment horizontal="left" indent="1"/>
    </xf>
    <xf numFmtId="0" fontId="1" fillId="0" borderId="0" xfId="55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7" fillId="34" borderId="0" xfId="0" applyFont="1" applyFill="1" applyAlignment="1">
      <alignment horizontal="left" indent="2"/>
    </xf>
    <xf numFmtId="41" fontId="27" fillId="34" borderId="0" xfId="0" applyNumberFormat="1" applyFont="1" applyFill="1" applyAlignment="1">
      <alignment/>
    </xf>
    <xf numFmtId="9" fontId="27" fillId="34" borderId="0" xfId="58" applyFont="1" applyFill="1" applyAlignment="1" quotePrefix="1">
      <alignment horizontal="right"/>
    </xf>
    <xf numFmtId="0" fontId="38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/>
    </xf>
    <xf numFmtId="0" fontId="38" fillId="0" borderId="15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thnicity_5_1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tabSelected="1" zoomScalePageLayoutView="0" workbookViewId="0" topLeftCell="A1">
      <selection activeCell="N28" sqref="N28"/>
    </sheetView>
  </sheetViews>
  <sheetFormatPr defaultColWidth="9.140625" defaultRowHeight="15"/>
  <cols>
    <col min="1" max="1" width="35.140625" style="0" customWidth="1"/>
  </cols>
  <sheetData>
    <row r="1" s="15" customFormat="1" ht="19.5" thickBot="1">
      <c r="A1" s="15" t="s">
        <v>218</v>
      </c>
    </row>
    <row r="2" spans="1:13" s="15" customFormat="1" ht="15">
      <c r="A2" s="37"/>
      <c r="B2" s="58" t="s">
        <v>28</v>
      </c>
      <c r="C2" s="58"/>
      <c r="D2" s="58" t="s">
        <v>29</v>
      </c>
      <c r="E2" s="58"/>
      <c r="F2" s="58" t="s">
        <v>30</v>
      </c>
      <c r="G2" s="58"/>
      <c r="H2" s="58" t="s">
        <v>31</v>
      </c>
      <c r="I2" s="58"/>
      <c r="J2" s="58" t="s">
        <v>36</v>
      </c>
      <c r="K2" s="58"/>
      <c r="L2" s="57" t="s">
        <v>32</v>
      </c>
      <c r="M2" s="57"/>
    </row>
    <row r="3" spans="1:13" s="15" customFormat="1" ht="15.75" thickBot="1">
      <c r="A3" s="38" t="s">
        <v>219</v>
      </c>
      <c r="B3" s="39" t="s">
        <v>0</v>
      </c>
      <c r="C3" s="39" t="s">
        <v>1</v>
      </c>
      <c r="D3" s="39" t="s">
        <v>0</v>
      </c>
      <c r="E3" s="39" t="s">
        <v>1</v>
      </c>
      <c r="F3" s="39" t="s">
        <v>0</v>
      </c>
      <c r="G3" s="39" t="s">
        <v>1</v>
      </c>
      <c r="H3" s="39" t="s">
        <v>0</v>
      </c>
      <c r="I3" s="39" t="s">
        <v>1</v>
      </c>
      <c r="J3" s="39" t="s">
        <v>0</v>
      </c>
      <c r="K3" s="39" t="s">
        <v>1</v>
      </c>
      <c r="L3" s="39" t="s">
        <v>34</v>
      </c>
      <c r="M3" s="39" t="s">
        <v>35</v>
      </c>
    </row>
    <row r="4" spans="1:11" s="15" customFormat="1" ht="15">
      <c r="A4" s="40" t="s">
        <v>220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3" ht="15">
      <c r="A5" s="16" t="s">
        <v>41</v>
      </c>
      <c r="B5" s="43">
        <v>1023</v>
      </c>
      <c r="C5" s="43">
        <v>761</v>
      </c>
      <c r="D5" s="43">
        <v>964</v>
      </c>
      <c r="E5" s="43">
        <v>745</v>
      </c>
      <c r="F5" s="43">
        <v>1008</v>
      </c>
      <c r="G5" s="43">
        <v>733</v>
      </c>
      <c r="H5" s="43">
        <v>1053</v>
      </c>
      <c r="I5" s="43">
        <v>758</v>
      </c>
      <c r="J5" s="43">
        <v>1102</v>
      </c>
      <c r="K5" s="43">
        <v>817</v>
      </c>
      <c r="L5" s="12">
        <f aca="true" t="shared" si="0" ref="L5:L11">IF(SUM(H5:I5)=0,"--",((SUM(J5:K5)-SUM(H5:I5))/SUM(H5:I5)))</f>
        <v>0.05963556046383214</v>
      </c>
      <c r="M5" s="12">
        <f aca="true" t="shared" si="1" ref="M5:M11">IF(SUM(B5:C5)=0,"--",((SUM(J5:K5)-SUM(B5:C5))/SUM(B5:C5)))</f>
        <v>0.07567264573991031</v>
      </c>
    </row>
    <row r="6" spans="1:13" ht="15">
      <c r="A6" s="16" t="s">
        <v>126</v>
      </c>
      <c r="B6" s="43">
        <v>39</v>
      </c>
      <c r="C6" s="43">
        <v>30</v>
      </c>
      <c r="D6" s="43">
        <v>60</v>
      </c>
      <c r="E6" s="43">
        <v>29</v>
      </c>
      <c r="F6" s="43">
        <v>43</v>
      </c>
      <c r="G6" s="43">
        <v>28</v>
      </c>
      <c r="H6" s="43">
        <v>40</v>
      </c>
      <c r="I6" s="43">
        <v>17</v>
      </c>
      <c r="J6" s="43">
        <v>27</v>
      </c>
      <c r="K6" s="43">
        <v>14</v>
      </c>
      <c r="L6" s="12">
        <f t="shared" si="0"/>
        <v>-0.2807017543859649</v>
      </c>
      <c r="M6" s="12">
        <f t="shared" si="1"/>
        <v>-0.4057971014492754</v>
      </c>
    </row>
    <row r="7" spans="1:13" ht="15">
      <c r="A7" s="16" t="s">
        <v>40</v>
      </c>
      <c r="B7" s="43">
        <v>876</v>
      </c>
      <c r="C7" s="43">
        <v>617</v>
      </c>
      <c r="D7" s="43">
        <v>858</v>
      </c>
      <c r="E7" s="43">
        <v>520</v>
      </c>
      <c r="F7" s="43">
        <v>794</v>
      </c>
      <c r="G7" s="43">
        <v>546</v>
      </c>
      <c r="H7" s="43">
        <v>871</v>
      </c>
      <c r="I7" s="43">
        <v>523</v>
      </c>
      <c r="J7" s="43">
        <v>796</v>
      </c>
      <c r="K7" s="43">
        <v>580</v>
      </c>
      <c r="L7" s="12">
        <f t="shared" si="0"/>
        <v>-0.01291248206599713</v>
      </c>
      <c r="M7" s="12">
        <f t="shared" si="1"/>
        <v>-0.0783657066309444</v>
      </c>
    </row>
    <row r="8" spans="1:13" ht="15">
      <c r="A8" s="16" t="s">
        <v>83</v>
      </c>
      <c r="B8" s="43">
        <v>8</v>
      </c>
      <c r="C8" s="43">
        <v>6</v>
      </c>
      <c r="D8" s="43">
        <v>11</v>
      </c>
      <c r="E8" s="43">
        <v>2</v>
      </c>
      <c r="F8" s="43">
        <v>20</v>
      </c>
      <c r="G8" s="43">
        <v>4</v>
      </c>
      <c r="H8" s="43">
        <v>16</v>
      </c>
      <c r="I8" s="43">
        <v>6</v>
      </c>
      <c r="J8" s="43">
        <v>16</v>
      </c>
      <c r="K8" s="43">
        <v>7</v>
      </c>
      <c r="L8" s="12">
        <f t="shared" si="0"/>
        <v>0.045454545454545456</v>
      </c>
      <c r="M8" s="12">
        <f t="shared" si="1"/>
        <v>0.6428571428571429</v>
      </c>
    </row>
    <row r="9" spans="1:13" ht="15">
      <c r="A9" s="16" t="s">
        <v>188</v>
      </c>
      <c r="B9" s="43">
        <v>86</v>
      </c>
      <c r="C9" s="43">
        <v>97</v>
      </c>
      <c r="D9" s="43">
        <v>95</v>
      </c>
      <c r="E9" s="43">
        <v>103</v>
      </c>
      <c r="F9" s="43">
        <v>103</v>
      </c>
      <c r="G9" s="43">
        <v>103</v>
      </c>
      <c r="H9" s="43">
        <v>77</v>
      </c>
      <c r="I9" s="43">
        <v>97</v>
      </c>
      <c r="J9" s="43">
        <v>96</v>
      </c>
      <c r="K9" s="43">
        <v>125</v>
      </c>
      <c r="L9" s="12">
        <f t="shared" si="0"/>
        <v>0.27011494252873564</v>
      </c>
      <c r="M9" s="12">
        <f t="shared" si="1"/>
        <v>0.20765027322404372</v>
      </c>
    </row>
    <row r="10" spans="1:13" ht="15">
      <c r="A10" s="16" t="s">
        <v>25</v>
      </c>
      <c r="B10" s="43">
        <v>31</v>
      </c>
      <c r="C10" s="43">
        <v>26</v>
      </c>
      <c r="D10" s="43">
        <v>20</v>
      </c>
      <c r="E10" s="43">
        <v>23</v>
      </c>
      <c r="F10" s="43">
        <v>21</v>
      </c>
      <c r="G10" s="43">
        <v>29</v>
      </c>
      <c r="H10" s="43">
        <v>22</v>
      </c>
      <c r="I10" s="43">
        <v>28</v>
      </c>
      <c r="J10" s="43">
        <v>23</v>
      </c>
      <c r="K10" s="43">
        <v>23</v>
      </c>
      <c r="L10" s="12">
        <f t="shared" si="0"/>
        <v>-0.08</v>
      </c>
      <c r="M10" s="12">
        <f t="shared" si="1"/>
        <v>-0.19298245614035087</v>
      </c>
    </row>
    <row r="11" spans="1:13" ht="15">
      <c r="A11" s="42" t="s">
        <v>37</v>
      </c>
      <c r="B11" s="44">
        <v>2063</v>
      </c>
      <c r="C11" s="44">
        <v>1537</v>
      </c>
      <c r="D11" s="44">
        <v>2008</v>
      </c>
      <c r="E11" s="44">
        <v>1422</v>
      </c>
      <c r="F11" s="44">
        <v>1989</v>
      </c>
      <c r="G11" s="44">
        <v>1443</v>
      </c>
      <c r="H11" s="44">
        <v>2079</v>
      </c>
      <c r="I11" s="44">
        <v>1429</v>
      </c>
      <c r="J11" s="44">
        <v>2060</v>
      </c>
      <c r="K11" s="44">
        <v>1566</v>
      </c>
      <c r="L11" s="14">
        <f t="shared" si="0"/>
        <v>0.033637400228050174</v>
      </c>
      <c r="M11" s="14">
        <f t="shared" si="1"/>
        <v>0.007222222222222222</v>
      </c>
    </row>
    <row r="12" ht="15">
      <c r="A12" s="16" t="s">
        <v>236</v>
      </c>
    </row>
    <row r="13" spans="2:11" ht="15"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5" ht="15">
      <c r="A14" s="52"/>
      <c r="B14" s="52"/>
      <c r="C14" s="52"/>
      <c r="D14" s="52"/>
      <c r="E14" s="52"/>
    </row>
    <row r="15" spans="1:5" ht="15">
      <c r="A15" s="52"/>
      <c r="B15" s="52"/>
      <c r="C15" s="52"/>
      <c r="D15" s="52"/>
      <c r="E15" s="52"/>
    </row>
    <row r="16" spans="1:5" ht="15">
      <c r="A16" s="52"/>
      <c r="B16" s="52"/>
      <c r="C16" s="52"/>
      <c r="D16" s="52"/>
      <c r="E16" s="52"/>
    </row>
    <row r="17" spans="1:5" ht="15">
      <c r="A17" s="52"/>
      <c r="B17" s="52"/>
      <c r="C17" s="52"/>
      <c r="D17" s="52"/>
      <c r="E17" s="52"/>
    </row>
    <row r="18" spans="1:5" ht="15">
      <c r="A18" s="52"/>
      <c r="B18" s="52"/>
      <c r="C18" s="52"/>
      <c r="D18" s="52"/>
      <c r="E18" s="52"/>
    </row>
    <row r="19" spans="1:5" ht="15">
      <c r="A19" s="52"/>
      <c r="B19" s="52"/>
      <c r="C19" s="52"/>
      <c r="D19" s="52"/>
      <c r="E19" s="52"/>
    </row>
    <row r="20" spans="1:5" ht="15">
      <c r="A20" s="52"/>
      <c r="B20" s="52"/>
      <c r="C20" s="52"/>
      <c r="D20" s="52"/>
      <c r="E20" s="52"/>
    </row>
    <row r="21" spans="1:5" ht="15">
      <c r="A21" s="52"/>
      <c r="B21" s="52"/>
      <c r="C21" s="52"/>
      <c r="D21" s="52"/>
      <c r="E21" s="52"/>
    </row>
    <row r="22" spans="1:5" ht="15">
      <c r="A22" s="52"/>
      <c r="B22" s="52"/>
      <c r="C22" s="52"/>
      <c r="D22" s="52"/>
      <c r="E22" s="53"/>
    </row>
    <row r="23" spans="1:5" ht="15">
      <c r="A23" s="52"/>
      <c r="B23" s="52"/>
      <c r="C23" s="52"/>
      <c r="D23" s="52"/>
      <c r="E23" s="53"/>
    </row>
    <row r="24" ht="15">
      <c r="E24" s="43"/>
    </row>
    <row r="25" ht="15">
      <c r="E25" s="43"/>
    </row>
    <row r="26" ht="15">
      <c r="E26" s="43"/>
    </row>
    <row r="27" ht="15">
      <c r="E27" s="43"/>
    </row>
    <row r="28" ht="15">
      <c r="E28" s="43"/>
    </row>
    <row r="29" ht="15">
      <c r="E29" s="43"/>
    </row>
    <row r="30" ht="15">
      <c r="E30" s="43"/>
    </row>
    <row r="31" ht="15">
      <c r="E31" s="43"/>
    </row>
    <row r="32" ht="15">
      <c r="E32" s="43"/>
    </row>
    <row r="33" ht="15">
      <c r="E33" s="43"/>
    </row>
    <row r="34" ht="15">
      <c r="E34" s="43"/>
    </row>
    <row r="35" ht="15">
      <c r="E35" s="43"/>
    </row>
    <row r="36" ht="15">
      <c r="E36" s="43"/>
    </row>
    <row r="37" ht="15">
      <c r="E37" s="43"/>
    </row>
  </sheetData>
  <sheetProtection/>
  <mergeCells count="6">
    <mergeCell ref="L2:M2"/>
    <mergeCell ref="B2:C2"/>
    <mergeCell ref="D2:E2"/>
    <mergeCell ref="F2:G2"/>
    <mergeCell ref="H2:I2"/>
    <mergeCell ref="J2:K2"/>
  </mergeCells>
  <printOptions/>
  <pageMargins left="0.2" right="0.2" top="0.75" bottom="0.75" header="0.3" footer="0.3"/>
  <pageSetup fitToHeight="1" fitToWidth="1" horizontalDpi="600" verticalDpi="600" orientation="portrait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4"/>
  <sheetViews>
    <sheetView showGridLines="0" zoomScalePageLayoutView="0" workbookViewId="0" topLeftCell="A1">
      <selection activeCell="H12" sqref="H12"/>
    </sheetView>
  </sheetViews>
  <sheetFormatPr defaultColWidth="9.140625" defaultRowHeight="15"/>
  <cols>
    <col min="1" max="1" width="40.00390625" style="0" customWidth="1"/>
    <col min="2" max="2" width="11.421875" style="0" customWidth="1"/>
  </cols>
  <sheetData>
    <row r="1" s="15" customFormat="1" ht="15"/>
    <row r="2" s="15" customFormat="1" ht="19.5" thickBot="1">
      <c r="A2" s="15" t="s">
        <v>221</v>
      </c>
    </row>
    <row r="3" spans="1:13" s="15" customFormat="1" ht="15">
      <c r="A3" s="45"/>
      <c r="B3" s="58" t="s">
        <v>28</v>
      </c>
      <c r="C3" s="58"/>
      <c r="D3" s="58" t="s">
        <v>29</v>
      </c>
      <c r="E3" s="58"/>
      <c r="F3" s="58" t="s">
        <v>30</v>
      </c>
      <c r="G3" s="58"/>
      <c r="H3" s="58" t="s">
        <v>31</v>
      </c>
      <c r="I3" s="58"/>
      <c r="J3" s="58" t="s">
        <v>36</v>
      </c>
      <c r="K3" s="58"/>
      <c r="L3" s="58" t="s">
        <v>222</v>
      </c>
      <c r="M3" s="58"/>
    </row>
    <row r="4" spans="1:13" s="15" customFormat="1" ht="15.75" thickBot="1">
      <c r="A4" s="38" t="s">
        <v>223</v>
      </c>
      <c r="B4" s="46" t="s">
        <v>0</v>
      </c>
      <c r="C4" s="46" t="s">
        <v>1</v>
      </c>
      <c r="D4" s="46" t="s">
        <v>0</v>
      </c>
      <c r="E4" s="46" t="s">
        <v>1</v>
      </c>
      <c r="F4" s="46" t="s">
        <v>0</v>
      </c>
      <c r="G4" s="46" t="s">
        <v>1</v>
      </c>
      <c r="H4" s="46" t="s">
        <v>0</v>
      </c>
      <c r="I4" s="46" t="s">
        <v>1</v>
      </c>
      <c r="J4" s="46" t="s">
        <v>0</v>
      </c>
      <c r="K4" s="46" t="s">
        <v>1</v>
      </c>
      <c r="L4" s="46" t="s">
        <v>34</v>
      </c>
      <c r="M4" s="46" t="s">
        <v>35</v>
      </c>
    </row>
    <row r="5" ht="15">
      <c r="A5" s="40" t="s">
        <v>224</v>
      </c>
    </row>
    <row r="6" spans="1:13" ht="15">
      <c r="A6" s="47" t="s">
        <v>41</v>
      </c>
      <c r="B6" s="17">
        <v>190</v>
      </c>
      <c r="C6" s="17">
        <v>64</v>
      </c>
      <c r="D6" s="17">
        <v>185</v>
      </c>
      <c r="E6" s="17">
        <v>82</v>
      </c>
      <c r="F6" s="17">
        <v>189</v>
      </c>
      <c r="G6" s="17">
        <v>70</v>
      </c>
      <c r="H6" s="17">
        <v>189</v>
      </c>
      <c r="I6" s="17">
        <v>84</v>
      </c>
      <c r="J6" s="17">
        <v>247</v>
      </c>
      <c r="K6" s="17">
        <v>80</v>
      </c>
      <c r="L6" s="12">
        <f aca="true" t="shared" si="0" ref="L6:L68">IF(SUM(H6:I6)=0,"--",((SUM(J6:K6)-SUM(H6:I6))/SUM(H6:I6)))</f>
        <v>0.1978021978021978</v>
      </c>
      <c r="M6" s="12">
        <f aca="true" t="shared" si="1" ref="M6:M68">IF(SUM(B6:C6)=0,"--",((SUM(J6:K6)-SUM(B6:C6))/SUM(B6:C6)))</f>
        <v>0.2874015748031496</v>
      </c>
    </row>
    <row r="7" spans="1:13" ht="15">
      <c r="A7" s="47" t="s">
        <v>126</v>
      </c>
      <c r="B7" s="17">
        <v>9</v>
      </c>
      <c r="C7" s="17">
        <v>3</v>
      </c>
      <c r="D7" s="17">
        <v>9</v>
      </c>
      <c r="E7" s="17">
        <v>3</v>
      </c>
      <c r="F7" s="17">
        <v>6</v>
      </c>
      <c r="G7" s="17">
        <v>5</v>
      </c>
      <c r="H7" s="17">
        <v>16</v>
      </c>
      <c r="I7" s="17">
        <v>3</v>
      </c>
      <c r="J7" s="17">
        <v>3</v>
      </c>
      <c r="K7" s="17">
        <v>1</v>
      </c>
      <c r="L7" s="12">
        <f t="shared" si="0"/>
        <v>-0.7894736842105263</v>
      </c>
      <c r="M7" s="12">
        <f t="shared" si="1"/>
        <v>-0.6666666666666666</v>
      </c>
    </row>
    <row r="8" spans="1:13" ht="15">
      <c r="A8" s="47" t="s">
        <v>40</v>
      </c>
      <c r="B8" s="17">
        <v>146</v>
      </c>
      <c r="C8" s="17">
        <v>39</v>
      </c>
      <c r="D8" s="17">
        <v>141</v>
      </c>
      <c r="E8" s="17">
        <v>34</v>
      </c>
      <c r="F8" s="17">
        <v>134</v>
      </c>
      <c r="G8" s="17">
        <v>45</v>
      </c>
      <c r="H8" s="17">
        <v>150</v>
      </c>
      <c r="I8" s="17">
        <v>44</v>
      </c>
      <c r="J8" s="17">
        <v>129</v>
      </c>
      <c r="K8" s="17">
        <v>29</v>
      </c>
      <c r="L8" s="12">
        <f t="shared" si="0"/>
        <v>-0.18556701030927836</v>
      </c>
      <c r="M8" s="12">
        <f t="shared" si="1"/>
        <v>-0.14594594594594595</v>
      </c>
    </row>
    <row r="9" spans="1:13" ht="15">
      <c r="A9" s="47" t="s">
        <v>83</v>
      </c>
      <c r="B9" s="17">
        <v>2</v>
      </c>
      <c r="C9" s="17">
        <v>2</v>
      </c>
      <c r="D9" s="17">
        <v>5</v>
      </c>
      <c r="E9" s="17">
        <v>0</v>
      </c>
      <c r="F9" s="17">
        <v>5</v>
      </c>
      <c r="G9" s="17">
        <v>0</v>
      </c>
      <c r="H9" s="17">
        <v>5</v>
      </c>
      <c r="I9" s="17">
        <v>1</v>
      </c>
      <c r="J9" s="17">
        <v>5</v>
      </c>
      <c r="K9" s="17">
        <v>1</v>
      </c>
      <c r="L9" s="12">
        <f t="shared" si="0"/>
        <v>0</v>
      </c>
      <c r="M9" s="12">
        <f t="shared" si="1"/>
        <v>0.5</v>
      </c>
    </row>
    <row r="10" spans="1:13" ht="15">
      <c r="A10" s="47" t="s">
        <v>25</v>
      </c>
      <c r="B10" s="17">
        <v>8</v>
      </c>
      <c r="C10" s="17">
        <v>1</v>
      </c>
      <c r="D10" s="17">
        <v>2</v>
      </c>
      <c r="E10" s="17">
        <v>3</v>
      </c>
      <c r="F10" s="17">
        <v>1</v>
      </c>
      <c r="G10" s="17">
        <v>2</v>
      </c>
      <c r="H10" s="17">
        <v>2</v>
      </c>
      <c r="I10" s="17">
        <v>0</v>
      </c>
      <c r="J10" s="17">
        <v>2</v>
      </c>
      <c r="K10" s="17">
        <v>0</v>
      </c>
      <c r="L10" s="12">
        <f t="shared" si="0"/>
        <v>0</v>
      </c>
      <c r="M10" s="12">
        <f t="shared" si="1"/>
        <v>-0.7777777777777778</v>
      </c>
    </row>
    <row r="11" spans="1:13" ht="15">
      <c r="A11" s="47" t="s">
        <v>188</v>
      </c>
      <c r="B11" s="17">
        <v>5</v>
      </c>
      <c r="C11" s="17">
        <v>3</v>
      </c>
      <c r="D11" s="17">
        <v>8</v>
      </c>
      <c r="E11" s="17">
        <v>4</v>
      </c>
      <c r="F11" s="17">
        <v>6</v>
      </c>
      <c r="G11" s="17">
        <v>6</v>
      </c>
      <c r="H11" s="17">
        <v>3</v>
      </c>
      <c r="I11" s="17">
        <v>6</v>
      </c>
      <c r="J11" s="17">
        <v>7</v>
      </c>
      <c r="K11" s="17">
        <v>5</v>
      </c>
      <c r="L11" s="12">
        <f t="shared" si="0"/>
        <v>0.3333333333333333</v>
      </c>
      <c r="M11" s="12">
        <f t="shared" si="1"/>
        <v>0.5</v>
      </c>
    </row>
    <row r="12" spans="1:13" ht="15">
      <c r="A12" s="13" t="s">
        <v>37</v>
      </c>
      <c r="B12" s="49">
        <v>360</v>
      </c>
      <c r="C12" s="49">
        <v>112</v>
      </c>
      <c r="D12" s="49">
        <v>350</v>
      </c>
      <c r="E12" s="49">
        <v>126</v>
      </c>
      <c r="F12" s="49">
        <v>341</v>
      </c>
      <c r="G12" s="49">
        <v>128</v>
      </c>
      <c r="H12" s="49">
        <v>365</v>
      </c>
      <c r="I12" s="49">
        <v>138</v>
      </c>
      <c r="J12" s="28">
        <f>SUM(J6:J11)</f>
        <v>393</v>
      </c>
      <c r="K12" s="28">
        <f>SUM(K6:K11)</f>
        <v>116</v>
      </c>
      <c r="L12" s="31">
        <f t="shared" si="0"/>
        <v>0.011928429423459244</v>
      </c>
      <c r="M12" s="31">
        <f t="shared" si="1"/>
        <v>0.07838983050847458</v>
      </c>
    </row>
    <row r="13" spans="1:13" ht="15">
      <c r="A13" s="40" t="s">
        <v>225</v>
      </c>
      <c r="B13" s="24"/>
      <c r="C13" s="24"/>
      <c r="D13" s="24"/>
      <c r="E13" s="24"/>
      <c r="F13" s="24"/>
      <c r="G13" s="24"/>
      <c r="H13" s="24"/>
      <c r="I13" s="24"/>
      <c r="L13" s="12"/>
      <c r="M13" s="12"/>
    </row>
    <row r="14" spans="1:13" ht="15">
      <c r="A14" s="47" t="s">
        <v>41</v>
      </c>
      <c r="B14" s="17">
        <v>28</v>
      </c>
      <c r="C14" s="17">
        <v>19</v>
      </c>
      <c r="D14" s="17">
        <v>25</v>
      </c>
      <c r="E14" s="17">
        <v>17</v>
      </c>
      <c r="F14" s="17">
        <v>31</v>
      </c>
      <c r="G14" s="17">
        <v>16</v>
      </c>
      <c r="H14" s="17">
        <v>32</v>
      </c>
      <c r="I14" s="17">
        <v>14</v>
      </c>
      <c r="J14" s="17">
        <v>34</v>
      </c>
      <c r="K14" s="17">
        <v>26</v>
      </c>
      <c r="L14" s="12">
        <f t="shared" si="0"/>
        <v>0.30434782608695654</v>
      </c>
      <c r="M14" s="12">
        <f t="shared" si="1"/>
        <v>0.2765957446808511</v>
      </c>
    </row>
    <row r="15" spans="1:13" ht="15">
      <c r="A15" s="47" t="s">
        <v>126</v>
      </c>
      <c r="B15" s="17">
        <v>2</v>
      </c>
      <c r="C15" s="17">
        <v>0</v>
      </c>
      <c r="D15" s="17">
        <v>2</v>
      </c>
      <c r="E15" s="17">
        <v>1</v>
      </c>
      <c r="F15" s="17">
        <v>3</v>
      </c>
      <c r="G15" s="17">
        <v>0</v>
      </c>
      <c r="H15" s="17">
        <v>0</v>
      </c>
      <c r="I15" s="17">
        <v>0</v>
      </c>
      <c r="J15" s="17">
        <v>1</v>
      </c>
      <c r="K15" s="17">
        <v>0</v>
      </c>
      <c r="L15" s="12" t="str">
        <f t="shared" si="0"/>
        <v>--</v>
      </c>
      <c r="M15" s="12">
        <f t="shared" si="1"/>
        <v>-0.5</v>
      </c>
    </row>
    <row r="16" spans="1:13" ht="15">
      <c r="A16" s="47" t="s">
        <v>40</v>
      </c>
      <c r="B16" s="17">
        <v>16</v>
      </c>
      <c r="C16" s="17">
        <v>7</v>
      </c>
      <c r="D16" s="17">
        <v>16</v>
      </c>
      <c r="E16" s="17">
        <v>9</v>
      </c>
      <c r="F16" s="17">
        <v>20</v>
      </c>
      <c r="G16" s="17">
        <v>6</v>
      </c>
      <c r="H16" s="17">
        <v>24</v>
      </c>
      <c r="I16" s="17">
        <v>7</v>
      </c>
      <c r="J16" s="17">
        <v>16</v>
      </c>
      <c r="K16" s="17">
        <v>9</v>
      </c>
      <c r="L16" s="12">
        <f t="shared" si="0"/>
        <v>-0.1935483870967742</v>
      </c>
      <c r="M16" s="12">
        <f t="shared" si="1"/>
        <v>0.08695652173913043</v>
      </c>
    </row>
    <row r="17" spans="1:13" ht="15">
      <c r="A17" s="47" t="s">
        <v>83</v>
      </c>
      <c r="B17" s="17">
        <v>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1</v>
      </c>
      <c r="I17" s="17">
        <v>0</v>
      </c>
      <c r="J17" s="17">
        <v>1</v>
      </c>
      <c r="K17" s="17">
        <v>1</v>
      </c>
      <c r="L17" s="12">
        <f t="shared" si="0"/>
        <v>1</v>
      </c>
      <c r="M17" s="12">
        <f t="shared" si="1"/>
        <v>1</v>
      </c>
    </row>
    <row r="18" spans="1:13" ht="15">
      <c r="A18" s="47" t="s">
        <v>25</v>
      </c>
      <c r="B18" s="17">
        <v>0</v>
      </c>
      <c r="C18" s="17">
        <v>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2" t="str">
        <f t="shared" si="0"/>
        <v>--</v>
      </c>
      <c r="M18" s="12">
        <f t="shared" si="1"/>
        <v>-1</v>
      </c>
    </row>
    <row r="19" spans="1:13" ht="15">
      <c r="A19" s="47" t="s">
        <v>188</v>
      </c>
      <c r="B19" s="17">
        <v>1</v>
      </c>
      <c r="C19" s="17">
        <v>3</v>
      </c>
      <c r="D19" s="17">
        <v>1</v>
      </c>
      <c r="E19" s="17">
        <v>5</v>
      </c>
      <c r="F19" s="17">
        <v>1</v>
      </c>
      <c r="G19" s="17">
        <v>3</v>
      </c>
      <c r="H19" s="17">
        <v>6</v>
      </c>
      <c r="I19" s="17">
        <v>2</v>
      </c>
      <c r="J19" s="17">
        <v>1</v>
      </c>
      <c r="K19" s="17">
        <v>3</v>
      </c>
      <c r="L19" s="12">
        <f t="shared" si="0"/>
        <v>-0.5</v>
      </c>
      <c r="M19" s="12">
        <f t="shared" si="1"/>
        <v>0</v>
      </c>
    </row>
    <row r="20" spans="1:13" s="15" customFormat="1" ht="15">
      <c r="A20" s="13" t="s">
        <v>37</v>
      </c>
      <c r="B20" s="49">
        <v>48</v>
      </c>
      <c r="C20" s="49">
        <v>30</v>
      </c>
      <c r="D20" s="49">
        <v>44</v>
      </c>
      <c r="E20" s="49">
        <v>32</v>
      </c>
      <c r="F20" s="49">
        <v>55</v>
      </c>
      <c r="G20" s="49">
        <v>25</v>
      </c>
      <c r="H20" s="49">
        <v>63</v>
      </c>
      <c r="I20" s="49">
        <v>23</v>
      </c>
      <c r="J20" s="28">
        <f>SUM(J14:J19)</f>
        <v>53</v>
      </c>
      <c r="K20" s="28">
        <f>SUM(K14:K19)</f>
        <v>39</v>
      </c>
      <c r="L20" s="31">
        <f t="shared" si="0"/>
        <v>0.06976744186046512</v>
      </c>
      <c r="M20" s="31">
        <f t="shared" si="1"/>
        <v>0.1794871794871795</v>
      </c>
    </row>
    <row r="21" spans="1:13" ht="15">
      <c r="A21" s="40" t="s">
        <v>226</v>
      </c>
      <c r="B21" s="24"/>
      <c r="C21" s="24"/>
      <c r="D21" s="24"/>
      <c r="E21" s="24"/>
      <c r="F21" s="24"/>
      <c r="G21" s="24"/>
      <c r="H21" s="24"/>
      <c r="I21" s="24"/>
      <c r="L21" s="12"/>
      <c r="M21" s="12"/>
    </row>
    <row r="22" spans="1:13" ht="15">
      <c r="A22" s="47" t="s">
        <v>41</v>
      </c>
      <c r="B22" s="17">
        <v>22</v>
      </c>
      <c r="C22" s="17">
        <v>29</v>
      </c>
      <c r="D22" s="17">
        <v>21</v>
      </c>
      <c r="E22" s="17">
        <v>26</v>
      </c>
      <c r="F22" s="17">
        <v>30</v>
      </c>
      <c r="G22" s="17">
        <v>30</v>
      </c>
      <c r="H22" s="17">
        <v>23</v>
      </c>
      <c r="I22" s="17">
        <v>23</v>
      </c>
      <c r="J22" s="17">
        <v>36</v>
      </c>
      <c r="K22" s="17">
        <v>21</v>
      </c>
      <c r="L22" s="12">
        <f t="shared" si="0"/>
        <v>0.2391304347826087</v>
      </c>
      <c r="M22" s="12">
        <f t="shared" si="1"/>
        <v>0.11764705882352941</v>
      </c>
    </row>
    <row r="23" spans="1:13" ht="15">
      <c r="A23" s="47" t="s">
        <v>126</v>
      </c>
      <c r="B23" s="17">
        <v>0</v>
      </c>
      <c r="C23" s="17">
        <v>1</v>
      </c>
      <c r="D23" s="17">
        <v>1</v>
      </c>
      <c r="E23" s="17">
        <v>1</v>
      </c>
      <c r="F23" s="17">
        <v>0</v>
      </c>
      <c r="G23" s="17">
        <v>0</v>
      </c>
      <c r="H23" s="17">
        <v>1</v>
      </c>
      <c r="I23" s="17">
        <v>0</v>
      </c>
      <c r="J23" s="17">
        <v>1</v>
      </c>
      <c r="K23" s="17">
        <v>0</v>
      </c>
      <c r="L23" s="12">
        <f t="shared" si="0"/>
        <v>0</v>
      </c>
      <c r="M23" s="12">
        <f t="shared" si="1"/>
        <v>0</v>
      </c>
    </row>
    <row r="24" spans="1:13" ht="15">
      <c r="A24" s="47" t="s">
        <v>40</v>
      </c>
      <c r="B24" s="17">
        <v>29</v>
      </c>
      <c r="C24" s="17">
        <v>18</v>
      </c>
      <c r="D24" s="17">
        <v>13</v>
      </c>
      <c r="E24" s="17">
        <v>9</v>
      </c>
      <c r="F24" s="17">
        <v>14</v>
      </c>
      <c r="G24" s="17">
        <v>8</v>
      </c>
      <c r="H24" s="17">
        <v>25</v>
      </c>
      <c r="I24" s="17">
        <v>9</v>
      </c>
      <c r="J24" s="17">
        <v>14</v>
      </c>
      <c r="K24" s="17">
        <v>18</v>
      </c>
      <c r="L24" s="12">
        <f t="shared" si="0"/>
        <v>-0.058823529411764705</v>
      </c>
      <c r="M24" s="12">
        <f t="shared" si="1"/>
        <v>-0.3191489361702128</v>
      </c>
    </row>
    <row r="25" spans="1:13" ht="15">
      <c r="A25" s="47" t="s">
        <v>83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1</v>
      </c>
      <c r="L25" s="12" t="str">
        <f t="shared" si="0"/>
        <v>--</v>
      </c>
      <c r="M25" s="12" t="str">
        <f t="shared" si="1"/>
        <v>--</v>
      </c>
    </row>
    <row r="26" spans="1:13" ht="15">
      <c r="A26" s="47" t="s">
        <v>25</v>
      </c>
      <c r="B26" s="17">
        <v>0</v>
      </c>
      <c r="C26" s="17">
        <v>0</v>
      </c>
      <c r="D26" s="17">
        <v>1</v>
      </c>
      <c r="E26" s="17">
        <v>0</v>
      </c>
      <c r="F26" s="17">
        <v>1</v>
      </c>
      <c r="G26" s="17">
        <v>1</v>
      </c>
      <c r="H26" s="17">
        <v>1</v>
      </c>
      <c r="I26" s="17">
        <v>1</v>
      </c>
      <c r="J26" s="17">
        <v>0</v>
      </c>
      <c r="K26" s="17">
        <v>0</v>
      </c>
      <c r="L26" s="12">
        <f t="shared" si="0"/>
        <v>-1</v>
      </c>
      <c r="M26" s="12" t="str">
        <f t="shared" si="1"/>
        <v>--</v>
      </c>
    </row>
    <row r="27" spans="1:13" ht="15">
      <c r="A27" s="47" t="s">
        <v>188</v>
      </c>
      <c r="B27" s="17">
        <v>3</v>
      </c>
      <c r="C27" s="17">
        <v>3</v>
      </c>
      <c r="D27" s="17">
        <v>4</v>
      </c>
      <c r="E27" s="17">
        <v>2</v>
      </c>
      <c r="F27" s="17">
        <v>4</v>
      </c>
      <c r="G27" s="17">
        <v>2</v>
      </c>
      <c r="H27" s="17">
        <v>3</v>
      </c>
      <c r="I27" s="17">
        <v>2</v>
      </c>
      <c r="J27" s="17">
        <v>3</v>
      </c>
      <c r="K27" s="17">
        <v>4</v>
      </c>
      <c r="L27" s="12">
        <f t="shared" si="0"/>
        <v>0.4</v>
      </c>
      <c r="M27" s="12">
        <f t="shared" si="1"/>
        <v>0.16666666666666666</v>
      </c>
    </row>
    <row r="28" spans="1:13" s="15" customFormat="1" ht="15">
      <c r="A28" s="13" t="s">
        <v>37</v>
      </c>
      <c r="B28" s="49">
        <v>54</v>
      </c>
      <c r="C28" s="49">
        <v>51</v>
      </c>
      <c r="D28" s="49">
        <v>40</v>
      </c>
      <c r="E28" s="49">
        <v>38</v>
      </c>
      <c r="F28" s="49">
        <v>49</v>
      </c>
      <c r="G28" s="49">
        <v>41</v>
      </c>
      <c r="H28" s="49">
        <v>53</v>
      </c>
      <c r="I28" s="49">
        <v>35</v>
      </c>
      <c r="J28" s="18">
        <f>SUM(J22:J27)</f>
        <v>54</v>
      </c>
      <c r="K28" s="18">
        <f>SUM(K22:K27)</f>
        <v>44</v>
      </c>
      <c r="L28" s="31">
        <f t="shared" si="0"/>
        <v>0.11363636363636363</v>
      </c>
      <c r="M28" s="31">
        <f t="shared" si="1"/>
        <v>-0.06666666666666667</v>
      </c>
    </row>
    <row r="29" spans="1:13" ht="15">
      <c r="A29" s="40" t="s">
        <v>227</v>
      </c>
      <c r="B29" s="24"/>
      <c r="C29" s="24"/>
      <c r="D29" s="24"/>
      <c r="E29" s="24"/>
      <c r="F29" s="24"/>
      <c r="G29" s="24"/>
      <c r="H29" s="24"/>
      <c r="I29" s="24"/>
      <c r="L29" s="12"/>
      <c r="M29" s="12"/>
    </row>
    <row r="30" spans="1:13" ht="15">
      <c r="A30" s="47" t="s">
        <v>41</v>
      </c>
      <c r="B30" s="17">
        <v>0</v>
      </c>
      <c r="C30" s="17">
        <v>1</v>
      </c>
      <c r="D30" s="17">
        <v>3</v>
      </c>
      <c r="E30" s="17">
        <v>1</v>
      </c>
      <c r="F30" s="17">
        <v>6</v>
      </c>
      <c r="G30" s="17">
        <v>2</v>
      </c>
      <c r="H30" s="17">
        <v>1</v>
      </c>
      <c r="I30" s="17">
        <v>3</v>
      </c>
      <c r="J30" s="17">
        <v>0</v>
      </c>
      <c r="K30" s="17">
        <v>1</v>
      </c>
      <c r="L30" s="12">
        <f t="shared" si="0"/>
        <v>-0.75</v>
      </c>
      <c r="M30" s="12">
        <f t="shared" si="1"/>
        <v>0</v>
      </c>
    </row>
    <row r="31" spans="1:13" ht="15">
      <c r="A31" s="47" t="s">
        <v>126</v>
      </c>
      <c r="B31" s="17">
        <v>1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1</v>
      </c>
      <c r="K31" s="17">
        <v>0</v>
      </c>
      <c r="L31" s="12" t="str">
        <f t="shared" si="0"/>
        <v>--</v>
      </c>
      <c r="M31" s="12">
        <f t="shared" si="1"/>
        <v>0</v>
      </c>
    </row>
    <row r="32" spans="1:13" ht="15">
      <c r="A32" s="47" t="s">
        <v>40</v>
      </c>
      <c r="B32" s="17">
        <v>3</v>
      </c>
      <c r="C32" s="17">
        <v>2</v>
      </c>
      <c r="D32" s="17">
        <v>2</v>
      </c>
      <c r="E32" s="17">
        <v>0</v>
      </c>
      <c r="F32" s="17">
        <v>0</v>
      </c>
      <c r="G32" s="17">
        <v>2</v>
      </c>
      <c r="H32" s="17">
        <v>2</v>
      </c>
      <c r="I32" s="17">
        <v>1</v>
      </c>
      <c r="J32" s="17">
        <v>6</v>
      </c>
      <c r="K32" s="17">
        <v>1</v>
      </c>
      <c r="L32" s="12">
        <f t="shared" si="0"/>
        <v>1.3333333333333333</v>
      </c>
      <c r="M32" s="12">
        <f t="shared" si="1"/>
        <v>0.4</v>
      </c>
    </row>
    <row r="33" spans="1:13" ht="15">
      <c r="A33" s="47" t="s">
        <v>83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2" t="str">
        <f t="shared" si="0"/>
        <v>--</v>
      </c>
      <c r="M33" s="12" t="str">
        <f t="shared" si="1"/>
        <v>--</v>
      </c>
    </row>
    <row r="34" spans="1:13" ht="15">
      <c r="A34" s="47" t="s">
        <v>25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2" t="str">
        <f t="shared" si="0"/>
        <v>--</v>
      </c>
      <c r="M34" s="12" t="str">
        <f t="shared" si="1"/>
        <v>--</v>
      </c>
    </row>
    <row r="35" spans="1:13" ht="15">
      <c r="A35" s="47" t="s">
        <v>188</v>
      </c>
      <c r="B35" s="17">
        <v>1</v>
      </c>
      <c r="C35" s="17">
        <v>0</v>
      </c>
      <c r="D35" s="17">
        <v>0</v>
      </c>
      <c r="E35" s="17">
        <v>3</v>
      </c>
      <c r="F35" s="17">
        <v>0</v>
      </c>
      <c r="G35" s="17">
        <v>0</v>
      </c>
      <c r="H35" s="17">
        <v>2</v>
      </c>
      <c r="I35" s="17">
        <v>0</v>
      </c>
      <c r="J35" s="17">
        <v>0</v>
      </c>
      <c r="K35" s="17">
        <v>0</v>
      </c>
      <c r="L35" s="12">
        <f t="shared" si="0"/>
        <v>-1</v>
      </c>
      <c r="M35" s="12">
        <f t="shared" si="1"/>
        <v>-1</v>
      </c>
    </row>
    <row r="36" spans="1:13" s="15" customFormat="1" ht="15">
      <c r="A36" s="13" t="s">
        <v>37</v>
      </c>
      <c r="B36" s="49">
        <v>5</v>
      </c>
      <c r="C36" s="49">
        <v>3</v>
      </c>
      <c r="D36" s="49">
        <v>5</v>
      </c>
      <c r="E36" s="49">
        <v>4</v>
      </c>
      <c r="F36" s="49">
        <v>6</v>
      </c>
      <c r="G36" s="49">
        <v>4</v>
      </c>
      <c r="H36" s="49">
        <v>5</v>
      </c>
      <c r="I36" s="49">
        <v>4</v>
      </c>
      <c r="J36" s="18">
        <f>SUM(J30:J35)</f>
        <v>7</v>
      </c>
      <c r="K36" s="18">
        <f>SUM(K30:K35)</f>
        <v>2</v>
      </c>
      <c r="L36" s="31">
        <f t="shared" si="0"/>
        <v>0</v>
      </c>
      <c r="M36" s="31">
        <f t="shared" si="1"/>
        <v>0.125</v>
      </c>
    </row>
    <row r="37" spans="1:13" ht="15">
      <c r="A37" s="40" t="s">
        <v>228</v>
      </c>
      <c r="B37" s="24"/>
      <c r="C37" s="24"/>
      <c r="D37" s="24"/>
      <c r="E37" s="24"/>
      <c r="F37" s="24"/>
      <c r="G37" s="24"/>
      <c r="H37" s="24"/>
      <c r="I37" s="24"/>
      <c r="L37" s="12"/>
      <c r="M37" s="12"/>
    </row>
    <row r="38" spans="1:13" ht="15">
      <c r="A38" s="47" t="s">
        <v>41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1</v>
      </c>
      <c r="I38" s="17">
        <v>1</v>
      </c>
      <c r="J38" s="17">
        <v>0</v>
      </c>
      <c r="K38" s="17">
        <v>0</v>
      </c>
      <c r="L38" s="12">
        <f t="shared" si="0"/>
        <v>-1</v>
      </c>
      <c r="M38" s="12" t="str">
        <f t="shared" si="1"/>
        <v>--</v>
      </c>
    </row>
    <row r="39" spans="1:13" ht="15">
      <c r="A39" s="47" t="s">
        <v>126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2" t="str">
        <f t="shared" si="0"/>
        <v>--</v>
      </c>
      <c r="M39" s="12" t="str">
        <f t="shared" si="1"/>
        <v>--</v>
      </c>
    </row>
    <row r="40" spans="1:13" ht="15">
      <c r="A40" s="47" t="s">
        <v>40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2" t="str">
        <f t="shared" si="0"/>
        <v>--</v>
      </c>
      <c r="M40" s="12" t="str">
        <f t="shared" si="1"/>
        <v>--</v>
      </c>
    </row>
    <row r="41" spans="1:13" ht="15">
      <c r="A41" s="47" t="s">
        <v>83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2" t="str">
        <f t="shared" si="0"/>
        <v>--</v>
      </c>
      <c r="M41" s="12" t="str">
        <f t="shared" si="1"/>
        <v>--</v>
      </c>
    </row>
    <row r="42" spans="1:13" ht="15">
      <c r="A42" s="47" t="s">
        <v>25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2" t="str">
        <f t="shared" si="0"/>
        <v>--</v>
      </c>
      <c r="M42" s="12" t="str">
        <f t="shared" si="1"/>
        <v>--</v>
      </c>
    </row>
    <row r="43" spans="1:13" ht="15">
      <c r="A43" s="47" t="s">
        <v>188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2" t="str">
        <f t="shared" si="0"/>
        <v>--</v>
      </c>
      <c r="M43" s="12" t="str">
        <f t="shared" si="1"/>
        <v>--</v>
      </c>
    </row>
    <row r="44" spans="1:13" s="15" customFormat="1" ht="15">
      <c r="A44" s="13" t="s">
        <v>37</v>
      </c>
      <c r="B44" s="18">
        <f aca="true" t="shared" si="2" ref="B44:G44">SUM(B38:B43)</f>
        <v>0</v>
      </c>
      <c r="C44" s="18">
        <f t="shared" si="2"/>
        <v>0</v>
      </c>
      <c r="D44" s="18">
        <f t="shared" si="2"/>
        <v>0</v>
      </c>
      <c r="E44" s="18">
        <f t="shared" si="2"/>
        <v>0</v>
      </c>
      <c r="F44" s="18">
        <f t="shared" si="2"/>
        <v>0</v>
      </c>
      <c r="G44" s="18">
        <f t="shared" si="2"/>
        <v>0</v>
      </c>
      <c r="H44" s="49">
        <v>1</v>
      </c>
      <c r="I44" s="49">
        <v>1</v>
      </c>
      <c r="J44" s="18">
        <f>SUM(J38:J43)</f>
        <v>0</v>
      </c>
      <c r="K44" s="18">
        <f>SUM(K38:K43)</f>
        <v>0</v>
      </c>
      <c r="L44" s="31">
        <f t="shared" si="0"/>
        <v>-1</v>
      </c>
      <c r="M44" s="31" t="str">
        <f t="shared" si="1"/>
        <v>--</v>
      </c>
    </row>
    <row r="45" spans="1:13" ht="15">
      <c r="A45" s="40" t="s">
        <v>229</v>
      </c>
      <c r="B45" s="15"/>
      <c r="C45" s="15"/>
      <c r="D45" s="15"/>
      <c r="E45" s="15"/>
      <c r="F45" s="15"/>
      <c r="G45" s="15"/>
      <c r="H45" s="15"/>
      <c r="I45" s="15"/>
      <c r="L45" s="12"/>
      <c r="M45" s="12"/>
    </row>
    <row r="46" spans="1:13" ht="15">
      <c r="A46" s="47" t="s">
        <v>41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3</v>
      </c>
      <c r="I46" s="17">
        <v>0</v>
      </c>
      <c r="J46" s="17">
        <v>9</v>
      </c>
      <c r="K46" s="17">
        <v>3</v>
      </c>
      <c r="L46" s="12">
        <f t="shared" si="0"/>
        <v>3</v>
      </c>
      <c r="M46" s="12" t="str">
        <f t="shared" si="1"/>
        <v>--</v>
      </c>
    </row>
    <row r="47" spans="1:13" ht="15">
      <c r="A47" s="47" t="s">
        <v>126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2" t="str">
        <f t="shared" si="0"/>
        <v>--</v>
      </c>
      <c r="M47" s="12" t="str">
        <f t="shared" si="1"/>
        <v>--</v>
      </c>
    </row>
    <row r="48" spans="1:13" ht="15">
      <c r="A48" s="47" t="s">
        <v>40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2</v>
      </c>
      <c r="I48" s="17">
        <v>2</v>
      </c>
      <c r="J48" s="17">
        <v>0</v>
      </c>
      <c r="K48" s="17">
        <v>0</v>
      </c>
      <c r="L48" s="12">
        <f t="shared" si="0"/>
        <v>-1</v>
      </c>
      <c r="M48" s="12" t="str">
        <f t="shared" si="1"/>
        <v>--</v>
      </c>
    </row>
    <row r="49" spans="1:13" s="15" customFormat="1" ht="15">
      <c r="A49" s="47" t="s">
        <v>83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/>
      <c r="K49" s="17"/>
      <c r="L49" s="12" t="str">
        <f t="shared" si="0"/>
        <v>--</v>
      </c>
      <c r="M49" s="12" t="str">
        <f t="shared" si="1"/>
        <v>--</v>
      </c>
    </row>
    <row r="50" spans="1:13" ht="15">
      <c r="A50" s="47" t="s">
        <v>25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2" t="str">
        <f t="shared" si="0"/>
        <v>--</v>
      </c>
      <c r="M50" s="12" t="str">
        <f t="shared" si="1"/>
        <v>--</v>
      </c>
    </row>
    <row r="51" spans="1:13" ht="15">
      <c r="A51" s="47" t="s">
        <v>188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1</v>
      </c>
      <c r="L51" s="12" t="str">
        <f t="shared" si="0"/>
        <v>--</v>
      </c>
      <c r="M51" s="12" t="str">
        <f t="shared" si="1"/>
        <v>--</v>
      </c>
    </row>
    <row r="52" spans="1:13" s="15" customFormat="1" ht="15">
      <c r="A52" s="13" t="s">
        <v>37</v>
      </c>
      <c r="B52" s="19">
        <f aca="true" t="shared" si="3" ref="B52:G52">SUM(B46:B51)</f>
        <v>0</v>
      </c>
      <c r="C52" s="19">
        <f t="shared" si="3"/>
        <v>0</v>
      </c>
      <c r="D52" s="19">
        <f t="shared" si="3"/>
        <v>0</v>
      </c>
      <c r="E52" s="19">
        <f t="shared" si="3"/>
        <v>0</v>
      </c>
      <c r="F52" s="19">
        <f t="shared" si="3"/>
        <v>0</v>
      </c>
      <c r="G52" s="19">
        <f t="shared" si="3"/>
        <v>0</v>
      </c>
      <c r="H52" s="49">
        <v>5</v>
      </c>
      <c r="I52" s="49">
        <v>2</v>
      </c>
      <c r="J52" s="18">
        <f>SUM(J46:J51)</f>
        <v>9</v>
      </c>
      <c r="K52" s="18">
        <f>SUM(K46:K51)</f>
        <v>4</v>
      </c>
      <c r="L52" s="31">
        <f t="shared" si="0"/>
        <v>0.8571428571428571</v>
      </c>
      <c r="M52" s="31" t="str">
        <f t="shared" si="1"/>
        <v>--</v>
      </c>
    </row>
    <row r="53" spans="1:13" ht="15">
      <c r="A53" s="40" t="s">
        <v>230</v>
      </c>
      <c r="B53" s="15"/>
      <c r="C53" s="15"/>
      <c r="D53" s="15"/>
      <c r="E53" s="15"/>
      <c r="F53" s="15"/>
      <c r="G53" s="15"/>
      <c r="H53" s="15"/>
      <c r="I53" s="15"/>
      <c r="L53" s="12"/>
      <c r="M53" s="12"/>
    </row>
    <row r="54" spans="1:13" ht="15">
      <c r="A54" s="47" t="s">
        <v>41</v>
      </c>
      <c r="B54" s="17">
        <v>240</v>
      </c>
      <c r="C54" s="17">
        <v>113</v>
      </c>
      <c r="D54" s="17">
        <v>234</v>
      </c>
      <c r="E54" s="17">
        <v>126</v>
      </c>
      <c r="F54" s="17">
        <v>256</v>
      </c>
      <c r="G54" s="17">
        <v>118</v>
      </c>
      <c r="H54" s="17">
        <v>249</v>
      </c>
      <c r="I54" s="17">
        <v>125</v>
      </c>
      <c r="J54" s="17">
        <f aca="true" t="shared" si="4" ref="J54:K60">SUM(J6,J14,J22,J30,J38,J46)</f>
        <v>326</v>
      </c>
      <c r="K54" s="17">
        <f t="shared" si="4"/>
        <v>131</v>
      </c>
      <c r="L54" s="12">
        <f t="shared" si="0"/>
        <v>0.22192513368983957</v>
      </c>
      <c r="M54" s="12">
        <f t="shared" si="1"/>
        <v>0.29461756373937675</v>
      </c>
    </row>
    <row r="55" spans="1:13" ht="15">
      <c r="A55" s="47" t="s">
        <v>126</v>
      </c>
      <c r="B55" s="17">
        <v>12</v>
      </c>
      <c r="C55" s="17">
        <v>4</v>
      </c>
      <c r="D55" s="17">
        <v>12</v>
      </c>
      <c r="E55" s="17">
        <v>5</v>
      </c>
      <c r="F55" s="17">
        <v>9</v>
      </c>
      <c r="G55" s="17">
        <v>5</v>
      </c>
      <c r="H55" s="17">
        <v>17</v>
      </c>
      <c r="I55" s="17">
        <v>3</v>
      </c>
      <c r="J55" s="17">
        <f t="shared" si="4"/>
        <v>6</v>
      </c>
      <c r="K55" s="17">
        <f t="shared" si="4"/>
        <v>1</v>
      </c>
      <c r="L55" s="12">
        <f t="shared" si="0"/>
        <v>-0.65</v>
      </c>
      <c r="M55" s="12">
        <f t="shared" si="1"/>
        <v>-0.5625</v>
      </c>
    </row>
    <row r="56" spans="1:13" ht="15">
      <c r="A56" s="47" t="s">
        <v>40</v>
      </c>
      <c r="B56" s="17">
        <v>194</v>
      </c>
      <c r="C56" s="17">
        <v>66</v>
      </c>
      <c r="D56" s="17">
        <v>172</v>
      </c>
      <c r="E56" s="17">
        <v>52</v>
      </c>
      <c r="F56" s="17">
        <v>168</v>
      </c>
      <c r="G56" s="17">
        <v>61</v>
      </c>
      <c r="H56" s="17">
        <v>203</v>
      </c>
      <c r="I56" s="17">
        <v>63</v>
      </c>
      <c r="J56" s="17">
        <f t="shared" si="4"/>
        <v>165</v>
      </c>
      <c r="K56" s="17">
        <f t="shared" si="4"/>
        <v>57</v>
      </c>
      <c r="L56" s="12">
        <f t="shared" si="0"/>
        <v>-0.16541353383458646</v>
      </c>
      <c r="M56" s="12">
        <f t="shared" si="1"/>
        <v>-0.14615384615384616</v>
      </c>
    </row>
    <row r="57" spans="1:13" ht="15">
      <c r="A57" s="47" t="s">
        <v>83</v>
      </c>
      <c r="B57" s="17">
        <v>3</v>
      </c>
      <c r="C57" s="17">
        <v>2</v>
      </c>
      <c r="D57" s="17">
        <v>5</v>
      </c>
      <c r="E57" s="17">
        <v>0</v>
      </c>
      <c r="F57" s="17">
        <v>5</v>
      </c>
      <c r="G57" s="17">
        <v>0</v>
      </c>
      <c r="H57" s="17">
        <v>6</v>
      </c>
      <c r="I57" s="17">
        <v>1</v>
      </c>
      <c r="J57" s="17">
        <f t="shared" si="4"/>
        <v>6</v>
      </c>
      <c r="K57" s="17">
        <f t="shared" si="4"/>
        <v>3</v>
      </c>
      <c r="L57" s="12">
        <f t="shared" si="0"/>
        <v>0.2857142857142857</v>
      </c>
      <c r="M57" s="12">
        <f t="shared" si="1"/>
        <v>0.8</v>
      </c>
    </row>
    <row r="58" spans="1:13" ht="15">
      <c r="A58" s="47" t="s">
        <v>25</v>
      </c>
      <c r="B58" s="17">
        <v>8</v>
      </c>
      <c r="C58" s="17">
        <v>2</v>
      </c>
      <c r="D58" s="17">
        <v>3</v>
      </c>
      <c r="E58" s="17">
        <v>3</v>
      </c>
      <c r="F58" s="17">
        <v>2</v>
      </c>
      <c r="G58" s="17">
        <v>3</v>
      </c>
      <c r="H58" s="17">
        <v>3</v>
      </c>
      <c r="I58" s="17">
        <v>1</v>
      </c>
      <c r="J58" s="17">
        <f t="shared" si="4"/>
        <v>2</v>
      </c>
      <c r="K58" s="17">
        <f t="shared" si="4"/>
        <v>0</v>
      </c>
      <c r="L58" s="12">
        <f t="shared" si="0"/>
        <v>-0.5</v>
      </c>
      <c r="M58" s="12">
        <f t="shared" si="1"/>
        <v>-0.8</v>
      </c>
    </row>
    <row r="59" spans="1:13" ht="15">
      <c r="A59" s="47" t="s">
        <v>188</v>
      </c>
      <c r="B59" s="17">
        <v>10</v>
      </c>
      <c r="C59" s="17">
        <v>9</v>
      </c>
      <c r="D59" s="17">
        <v>13</v>
      </c>
      <c r="E59" s="17">
        <v>14</v>
      </c>
      <c r="F59" s="17">
        <v>11</v>
      </c>
      <c r="G59" s="17">
        <v>11</v>
      </c>
      <c r="H59" s="17">
        <v>14</v>
      </c>
      <c r="I59" s="17">
        <v>10</v>
      </c>
      <c r="J59" s="17">
        <f t="shared" si="4"/>
        <v>11</v>
      </c>
      <c r="K59" s="17">
        <f t="shared" si="4"/>
        <v>13</v>
      </c>
      <c r="L59" s="12">
        <f t="shared" si="0"/>
        <v>0</v>
      </c>
      <c r="M59" s="12">
        <f t="shared" si="1"/>
        <v>0.2631578947368421</v>
      </c>
    </row>
    <row r="60" spans="1:14" s="15" customFormat="1" ht="15">
      <c r="A60" s="13" t="s">
        <v>37</v>
      </c>
      <c r="B60" s="49">
        <v>467</v>
      </c>
      <c r="C60" s="49">
        <v>196</v>
      </c>
      <c r="D60" s="49">
        <v>439</v>
      </c>
      <c r="E60" s="49">
        <v>200</v>
      </c>
      <c r="F60" s="49">
        <v>451</v>
      </c>
      <c r="G60" s="49">
        <v>198</v>
      </c>
      <c r="H60" s="49">
        <v>492</v>
      </c>
      <c r="I60" s="49">
        <v>203</v>
      </c>
      <c r="J60" s="18">
        <f t="shared" si="4"/>
        <v>516</v>
      </c>
      <c r="K60" s="18">
        <f t="shared" si="4"/>
        <v>205</v>
      </c>
      <c r="L60" s="31">
        <f t="shared" si="0"/>
        <v>0.03741007194244604</v>
      </c>
      <c r="M60" s="31">
        <f t="shared" si="1"/>
        <v>0.08748114630467571</v>
      </c>
      <c r="N60" s="17"/>
    </row>
    <row r="61" spans="1:13" ht="15">
      <c r="A61" s="40" t="s">
        <v>231</v>
      </c>
      <c r="B61" s="24"/>
      <c r="C61" s="24"/>
      <c r="D61" s="24"/>
      <c r="E61" s="24"/>
      <c r="F61" s="24"/>
      <c r="G61" s="24"/>
      <c r="H61" s="24"/>
      <c r="I61" s="24"/>
      <c r="L61" s="12"/>
      <c r="M61" s="12"/>
    </row>
    <row r="62" spans="1:13" ht="15">
      <c r="A62" s="47" t="s">
        <v>41</v>
      </c>
      <c r="B62" s="17">
        <v>13</v>
      </c>
      <c r="C62" s="17">
        <v>26</v>
      </c>
      <c r="D62" s="17">
        <v>9</v>
      </c>
      <c r="E62" s="17">
        <v>24</v>
      </c>
      <c r="F62" s="17">
        <v>19</v>
      </c>
      <c r="G62" s="17">
        <v>31</v>
      </c>
      <c r="H62" s="17">
        <v>20</v>
      </c>
      <c r="I62" s="17">
        <v>27</v>
      </c>
      <c r="J62" s="17">
        <v>20</v>
      </c>
      <c r="K62" s="17">
        <v>22</v>
      </c>
      <c r="L62" s="12">
        <f t="shared" si="0"/>
        <v>-0.10638297872340426</v>
      </c>
      <c r="M62" s="12">
        <f t="shared" si="1"/>
        <v>0.07692307692307693</v>
      </c>
    </row>
    <row r="63" spans="1:13" ht="15">
      <c r="A63" s="47" t="s">
        <v>126</v>
      </c>
      <c r="B63" s="17">
        <v>1</v>
      </c>
      <c r="C63" s="17">
        <v>2</v>
      </c>
      <c r="D63" s="17">
        <v>9</v>
      </c>
      <c r="E63" s="17">
        <v>2</v>
      </c>
      <c r="F63" s="17">
        <v>4</v>
      </c>
      <c r="G63" s="17">
        <v>2</v>
      </c>
      <c r="H63" s="17">
        <v>1</v>
      </c>
      <c r="I63" s="17">
        <v>0</v>
      </c>
      <c r="J63" s="17">
        <v>2</v>
      </c>
      <c r="K63" s="17">
        <v>1</v>
      </c>
      <c r="L63" s="12">
        <f t="shared" si="0"/>
        <v>2</v>
      </c>
      <c r="M63" s="12">
        <f t="shared" si="1"/>
        <v>0</v>
      </c>
    </row>
    <row r="64" spans="1:13" ht="15">
      <c r="A64" s="47" t="s">
        <v>40</v>
      </c>
      <c r="B64" s="17">
        <v>76</v>
      </c>
      <c r="C64" s="17">
        <v>125</v>
      </c>
      <c r="D64" s="17">
        <v>84</v>
      </c>
      <c r="E64" s="17">
        <v>142</v>
      </c>
      <c r="F64" s="17">
        <v>74</v>
      </c>
      <c r="G64" s="17">
        <v>146</v>
      </c>
      <c r="H64" s="17">
        <v>60</v>
      </c>
      <c r="I64" s="17">
        <v>82</v>
      </c>
      <c r="J64" s="17">
        <v>68</v>
      </c>
      <c r="K64" s="17">
        <v>132</v>
      </c>
      <c r="L64" s="12">
        <f t="shared" si="0"/>
        <v>0.4084507042253521</v>
      </c>
      <c r="M64" s="12">
        <f t="shared" si="1"/>
        <v>-0.004975124378109453</v>
      </c>
    </row>
    <row r="65" spans="1:13" ht="15">
      <c r="A65" s="47" t="s">
        <v>83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1</v>
      </c>
      <c r="H65" s="17">
        <v>1</v>
      </c>
      <c r="I65" s="17">
        <v>0</v>
      </c>
      <c r="J65" s="17">
        <v>0</v>
      </c>
      <c r="K65" s="17">
        <v>0</v>
      </c>
      <c r="L65" s="12">
        <f t="shared" si="0"/>
        <v>-1</v>
      </c>
      <c r="M65" s="12" t="str">
        <f t="shared" si="1"/>
        <v>--</v>
      </c>
    </row>
    <row r="66" spans="1:13" ht="15">
      <c r="A66" s="47" t="s">
        <v>25</v>
      </c>
      <c r="B66" s="17">
        <v>5</v>
      </c>
      <c r="C66" s="17">
        <v>10</v>
      </c>
      <c r="D66" s="17">
        <v>6</v>
      </c>
      <c r="E66" s="17">
        <v>13</v>
      </c>
      <c r="F66" s="17">
        <v>7</v>
      </c>
      <c r="G66" s="17">
        <v>13</v>
      </c>
      <c r="H66" s="17">
        <v>11</v>
      </c>
      <c r="I66" s="17">
        <v>15</v>
      </c>
      <c r="J66" s="17">
        <v>12</v>
      </c>
      <c r="K66" s="17">
        <v>9</v>
      </c>
      <c r="L66" s="12">
        <f t="shared" si="0"/>
        <v>-0.19230769230769232</v>
      </c>
      <c r="M66" s="12">
        <f t="shared" si="1"/>
        <v>0.4</v>
      </c>
    </row>
    <row r="67" spans="1:13" ht="15">
      <c r="A67" s="47" t="s">
        <v>188</v>
      </c>
      <c r="B67" s="17">
        <v>2</v>
      </c>
      <c r="C67" s="17">
        <v>0</v>
      </c>
      <c r="D67" s="17">
        <v>0</v>
      </c>
      <c r="E67" s="17">
        <v>2</v>
      </c>
      <c r="F67" s="17">
        <v>1</v>
      </c>
      <c r="G67" s="17">
        <v>1</v>
      </c>
      <c r="H67" s="17">
        <v>1</v>
      </c>
      <c r="I67" s="17">
        <v>3</v>
      </c>
      <c r="J67" s="17">
        <v>2</v>
      </c>
      <c r="K67" s="17">
        <v>1</v>
      </c>
      <c r="L67" s="12">
        <f t="shared" si="0"/>
        <v>-0.25</v>
      </c>
      <c r="M67" s="12">
        <f t="shared" si="1"/>
        <v>0.5</v>
      </c>
    </row>
    <row r="68" spans="1:13" s="15" customFormat="1" ht="15">
      <c r="A68" s="13" t="s">
        <v>37</v>
      </c>
      <c r="B68" s="49">
        <v>97</v>
      </c>
      <c r="C68" s="49">
        <v>163</v>
      </c>
      <c r="D68" s="49">
        <v>108</v>
      </c>
      <c r="E68" s="49">
        <v>183</v>
      </c>
      <c r="F68" s="49">
        <v>105</v>
      </c>
      <c r="G68" s="49">
        <v>194</v>
      </c>
      <c r="H68" s="49">
        <v>94</v>
      </c>
      <c r="I68" s="49">
        <v>127</v>
      </c>
      <c r="J68" s="18">
        <f>SUM(J62:J67)</f>
        <v>104</v>
      </c>
      <c r="K68" s="18">
        <f>SUM(K62:K67)</f>
        <v>165</v>
      </c>
      <c r="L68" s="31">
        <f t="shared" si="0"/>
        <v>0.2171945701357466</v>
      </c>
      <c r="M68" s="31">
        <f t="shared" si="1"/>
        <v>0.03461538461538462</v>
      </c>
    </row>
    <row r="69" spans="1:13" ht="15">
      <c r="A69" s="40" t="s">
        <v>232</v>
      </c>
      <c r="B69" s="24"/>
      <c r="C69" s="24"/>
      <c r="D69" s="24"/>
      <c r="E69" s="24"/>
      <c r="F69" s="24"/>
      <c r="G69" s="24"/>
      <c r="H69" s="24"/>
      <c r="I69" s="24"/>
      <c r="L69" s="12"/>
      <c r="M69" s="12"/>
    </row>
    <row r="70" spans="1:13" ht="15">
      <c r="A70" s="47" t="s">
        <v>41</v>
      </c>
      <c r="B70" s="17">
        <v>65</v>
      </c>
      <c r="C70" s="17">
        <v>56</v>
      </c>
      <c r="D70" s="17">
        <v>60</v>
      </c>
      <c r="E70" s="17">
        <v>66</v>
      </c>
      <c r="F70" s="17">
        <v>79</v>
      </c>
      <c r="G70" s="17">
        <v>43</v>
      </c>
      <c r="H70" s="17">
        <v>60</v>
      </c>
      <c r="I70" s="17">
        <v>49</v>
      </c>
      <c r="J70" s="17">
        <v>60</v>
      </c>
      <c r="K70" s="17">
        <v>54</v>
      </c>
      <c r="L70" s="12">
        <f aca="true" t="shared" si="5" ref="L70:L92">IF(SUM(H70:I70)=0,"--",((SUM(J70:K70)-SUM(H70:I70))/SUM(H70:I70)))</f>
        <v>0.045871559633027525</v>
      </c>
      <c r="M70" s="12">
        <f aca="true" t="shared" si="6" ref="M70:M92">IF(SUM(B70:C70)=0,"--",((SUM(J70:K70)-SUM(B70:C70))/SUM(B70:C70)))</f>
        <v>-0.05785123966942149</v>
      </c>
    </row>
    <row r="71" spans="1:13" ht="15">
      <c r="A71" s="47" t="s">
        <v>126</v>
      </c>
      <c r="B71" s="17">
        <v>3</v>
      </c>
      <c r="C71" s="17">
        <v>4</v>
      </c>
      <c r="D71" s="17">
        <v>4</v>
      </c>
      <c r="E71" s="17">
        <v>2</v>
      </c>
      <c r="F71" s="17">
        <v>2</v>
      </c>
      <c r="G71" s="17">
        <v>6</v>
      </c>
      <c r="H71" s="17">
        <v>3</v>
      </c>
      <c r="I71" s="17">
        <v>3</v>
      </c>
      <c r="J71" s="17">
        <v>1</v>
      </c>
      <c r="K71" s="17">
        <v>2</v>
      </c>
      <c r="L71" s="12">
        <f t="shared" si="5"/>
        <v>-0.5</v>
      </c>
      <c r="M71" s="12">
        <f t="shared" si="6"/>
        <v>-0.5714285714285714</v>
      </c>
    </row>
    <row r="72" spans="1:13" ht="15">
      <c r="A72" s="47" t="s">
        <v>40</v>
      </c>
      <c r="B72" s="17">
        <v>89</v>
      </c>
      <c r="C72" s="17">
        <v>79</v>
      </c>
      <c r="D72" s="17">
        <v>78</v>
      </c>
      <c r="E72" s="17">
        <v>69</v>
      </c>
      <c r="F72" s="17">
        <v>69</v>
      </c>
      <c r="G72" s="17">
        <v>49</v>
      </c>
      <c r="H72" s="17">
        <v>107</v>
      </c>
      <c r="I72" s="17">
        <v>66</v>
      </c>
      <c r="J72" s="17">
        <v>76</v>
      </c>
      <c r="K72" s="17">
        <v>48</v>
      </c>
      <c r="L72" s="12">
        <f t="shared" si="5"/>
        <v>-0.2832369942196532</v>
      </c>
      <c r="M72" s="12">
        <f t="shared" si="6"/>
        <v>-0.2619047619047619</v>
      </c>
    </row>
    <row r="73" spans="1:13" ht="15">
      <c r="A73" s="47" t="s">
        <v>83</v>
      </c>
      <c r="B73" s="17">
        <v>0</v>
      </c>
      <c r="C73" s="17">
        <v>0</v>
      </c>
      <c r="D73" s="17">
        <v>0</v>
      </c>
      <c r="E73" s="17">
        <v>0</v>
      </c>
      <c r="F73" s="17">
        <v>2</v>
      </c>
      <c r="G73" s="17">
        <v>0</v>
      </c>
      <c r="H73" s="17">
        <v>0</v>
      </c>
      <c r="I73" s="17">
        <v>1</v>
      </c>
      <c r="J73" s="17">
        <v>1</v>
      </c>
      <c r="K73" s="17">
        <v>0</v>
      </c>
      <c r="L73" s="12">
        <f t="shared" si="5"/>
        <v>0</v>
      </c>
      <c r="M73" s="12" t="str">
        <f t="shared" si="6"/>
        <v>--</v>
      </c>
    </row>
    <row r="74" spans="1:13" ht="15">
      <c r="A74" s="47" t="s">
        <v>25</v>
      </c>
      <c r="B74" s="17">
        <v>0</v>
      </c>
      <c r="C74" s="17">
        <v>2</v>
      </c>
      <c r="D74" s="17">
        <v>1</v>
      </c>
      <c r="E74" s="17">
        <v>0</v>
      </c>
      <c r="F74" s="17">
        <v>0</v>
      </c>
      <c r="G74" s="17">
        <v>0</v>
      </c>
      <c r="H74" s="17">
        <v>0</v>
      </c>
      <c r="I74" s="17">
        <v>1</v>
      </c>
      <c r="J74" s="17">
        <v>2</v>
      </c>
      <c r="K74" s="17">
        <v>0</v>
      </c>
      <c r="L74" s="12">
        <f t="shared" si="5"/>
        <v>1</v>
      </c>
      <c r="M74" s="12">
        <f t="shared" si="6"/>
        <v>0</v>
      </c>
    </row>
    <row r="75" spans="1:13" ht="15">
      <c r="A75" s="47" t="s">
        <v>188</v>
      </c>
      <c r="B75" s="17">
        <v>6</v>
      </c>
      <c r="C75" s="17">
        <v>3</v>
      </c>
      <c r="D75" s="17">
        <v>16</v>
      </c>
      <c r="E75" s="17">
        <v>10</v>
      </c>
      <c r="F75" s="17">
        <v>10</v>
      </c>
      <c r="G75" s="17">
        <v>14</v>
      </c>
      <c r="H75" s="17">
        <v>8</v>
      </c>
      <c r="I75" s="17">
        <v>10</v>
      </c>
      <c r="J75" s="17">
        <v>7</v>
      </c>
      <c r="K75" s="17">
        <v>11</v>
      </c>
      <c r="L75" s="12">
        <f t="shared" si="5"/>
        <v>0</v>
      </c>
      <c r="M75" s="12">
        <f t="shared" si="6"/>
        <v>1</v>
      </c>
    </row>
    <row r="76" spans="1:13" s="15" customFormat="1" ht="15">
      <c r="A76" s="13" t="s">
        <v>37</v>
      </c>
      <c r="B76" s="49">
        <v>163</v>
      </c>
      <c r="C76" s="49">
        <v>144</v>
      </c>
      <c r="D76" s="49">
        <v>159</v>
      </c>
      <c r="E76" s="49">
        <v>147</v>
      </c>
      <c r="F76" s="49">
        <v>162</v>
      </c>
      <c r="G76" s="49">
        <v>112</v>
      </c>
      <c r="H76" s="49">
        <v>178</v>
      </c>
      <c r="I76" s="49">
        <v>130</v>
      </c>
      <c r="J76" s="18">
        <f>SUM(J70:J75)</f>
        <v>147</v>
      </c>
      <c r="K76" s="18">
        <f>SUM(K70:K75)</f>
        <v>115</v>
      </c>
      <c r="L76" s="31">
        <f t="shared" si="5"/>
        <v>-0.14935064935064934</v>
      </c>
      <c r="M76" s="31">
        <f t="shared" si="6"/>
        <v>-0.1465798045602606</v>
      </c>
    </row>
    <row r="77" spans="1:13" ht="15">
      <c r="A77" s="40" t="s">
        <v>233</v>
      </c>
      <c r="B77" s="24"/>
      <c r="C77" s="24"/>
      <c r="D77" s="24"/>
      <c r="E77" s="24"/>
      <c r="F77" s="24"/>
      <c r="G77" s="24"/>
      <c r="H77" s="24"/>
      <c r="I77" s="24"/>
      <c r="L77" s="12"/>
      <c r="M77" s="12"/>
    </row>
    <row r="78" spans="1:13" ht="15">
      <c r="A78" s="47" t="s">
        <v>41</v>
      </c>
      <c r="B78" s="48">
        <v>705</v>
      </c>
      <c r="C78" s="48">
        <v>566</v>
      </c>
      <c r="D78" s="48">
        <v>661</v>
      </c>
      <c r="E78" s="48">
        <v>529</v>
      </c>
      <c r="F78" s="48">
        <v>654</v>
      </c>
      <c r="G78" s="48">
        <v>541</v>
      </c>
      <c r="H78" s="48">
        <v>724</v>
      </c>
      <c r="I78" s="48">
        <v>556</v>
      </c>
      <c r="J78" s="51">
        <v>696</v>
      </c>
      <c r="K78" s="51">
        <v>610</v>
      </c>
      <c r="L78" s="12">
        <f t="shared" si="5"/>
        <v>0.0203125</v>
      </c>
      <c r="M78" s="12">
        <f t="shared" si="6"/>
        <v>0.02753737214791503</v>
      </c>
    </row>
    <row r="79" spans="1:13" ht="15">
      <c r="A79" s="47" t="s">
        <v>126</v>
      </c>
      <c r="B79" s="48">
        <v>23</v>
      </c>
      <c r="C79" s="48">
        <v>20</v>
      </c>
      <c r="D79" s="48">
        <v>35</v>
      </c>
      <c r="E79" s="48">
        <v>20</v>
      </c>
      <c r="F79" s="48">
        <v>28</v>
      </c>
      <c r="G79" s="48">
        <v>15</v>
      </c>
      <c r="H79" s="48">
        <v>19</v>
      </c>
      <c r="I79" s="48">
        <v>11</v>
      </c>
      <c r="J79" s="51">
        <v>18</v>
      </c>
      <c r="K79" s="51">
        <v>10</v>
      </c>
      <c r="L79" s="12">
        <f t="shared" si="5"/>
        <v>-0.06666666666666667</v>
      </c>
      <c r="M79" s="12">
        <f t="shared" si="6"/>
        <v>-0.3488372093023256</v>
      </c>
    </row>
    <row r="80" spans="1:13" ht="15">
      <c r="A80" s="47" t="s">
        <v>40</v>
      </c>
      <c r="B80" s="48">
        <v>517</v>
      </c>
      <c r="C80" s="48">
        <v>347</v>
      </c>
      <c r="D80" s="48">
        <v>524</v>
      </c>
      <c r="E80" s="48">
        <v>257</v>
      </c>
      <c r="F80" s="48">
        <v>483</v>
      </c>
      <c r="G80" s="48">
        <v>290</v>
      </c>
      <c r="H80" s="48">
        <v>501</v>
      </c>
      <c r="I80" s="48">
        <v>313</v>
      </c>
      <c r="J80" s="51">
        <v>487</v>
      </c>
      <c r="K80" s="51">
        <v>343</v>
      </c>
      <c r="L80" s="12">
        <f t="shared" si="5"/>
        <v>0.019656019656019656</v>
      </c>
      <c r="M80" s="12">
        <f t="shared" si="6"/>
        <v>-0.03935185185185185</v>
      </c>
    </row>
    <row r="81" spans="1:13" ht="15">
      <c r="A81" s="47" t="s">
        <v>83</v>
      </c>
      <c r="B81" s="48">
        <v>5</v>
      </c>
      <c r="C81" s="48">
        <v>4</v>
      </c>
      <c r="D81" s="48">
        <v>6</v>
      </c>
      <c r="E81" s="48">
        <v>2</v>
      </c>
      <c r="F81" s="48">
        <v>13</v>
      </c>
      <c r="G81" s="48">
        <v>3</v>
      </c>
      <c r="H81" s="48">
        <v>9</v>
      </c>
      <c r="I81" s="48">
        <v>4</v>
      </c>
      <c r="J81" s="51">
        <v>9</v>
      </c>
      <c r="K81" s="51">
        <v>4</v>
      </c>
      <c r="L81" s="12">
        <f t="shared" si="5"/>
        <v>0</v>
      </c>
      <c r="M81" s="12">
        <f t="shared" si="6"/>
        <v>0.4444444444444444</v>
      </c>
    </row>
    <row r="82" spans="1:13" ht="15">
      <c r="A82" s="47" t="s">
        <v>25</v>
      </c>
      <c r="B82" s="48">
        <v>18</v>
      </c>
      <c r="C82" s="48">
        <v>12</v>
      </c>
      <c r="D82" s="48">
        <v>10</v>
      </c>
      <c r="E82" s="48">
        <v>7</v>
      </c>
      <c r="F82" s="48">
        <v>12</v>
      </c>
      <c r="G82" s="48">
        <v>13</v>
      </c>
      <c r="H82" s="48">
        <v>8</v>
      </c>
      <c r="I82" s="48">
        <v>11</v>
      </c>
      <c r="J82" s="51">
        <v>7</v>
      </c>
      <c r="K82" s="51">
        <v>14</v>
      </c>
      <c r="L82" s="12">
        <f t="shared" si="5"/>
        <v>0.10526315789473684</v>
      </c>
      <c r="M82" s="12">
        <f t="shared" si="6"/>
        <v>-0.3</v>
      </c>
    </row>
    <row r="83" spans="1:13" ht="15">
      <c r="A83" s="47" t="s">
        <v>188</v>
      </c>
      <c r="B83" s="48">
        <v>68</v>
      </c>
      <c r="C83" s="48">
        <v>85</v>
      </c>
      <c r="D83" s="48">
        <v>66</v>
      </c>
      <c r="E83" s="48">
        <v>77</v>
      </c>
      <c r="F83" s="48">
        <v>81</v>
      </c>
      <c r="G83" s="48">
        <v>77</v>
      </c>
      <c r="H83" s="48">
        <v>54</v>
      </c>
      <c r="I83" s="48">
        <v>74</v>
      </c>
      <c r="J83" s="51">
        <v>76</v>
      </c>
      <c r="K83" s="51">
        <v>100</v>
      </c>
      <c r="L83" s="12">
        <f t="shared" si="5"/>
        <v>0.375</v>
      </c>
      <c r="M83" s="12">
        <f t="shared" si="6"/>
        <v>0.1503267973856209</v>
      </c>
    </row>
    <row r="84" spans="1:13" s="15" customFormat="1" ht="15">
      <c r="A84" s="13" t="s">
        <v>37</v>
      </c>
      <c r="B84" s="49">
        <v>1336</v>
      </c>
      <c r="C84" s="49">
        <v>1034</v>
      </c>
      <c r="D84" s="49">
        <v>1302</v>
      </c>
      <c r="E84" s="49">
        <v>892</v>
      </c>
      <c r="F84" s="49">
        <v>1271</v>
      </c>
      <c r="G84" s="49">
        <v>939</v>
      </c>
      <c r="H84" s="49">
        <v>1315</v>
      </c>
      <c r="I84" s="49">
        <v>969</v>
      </c>
      <c r="J84" s="49">
        <f>SUM(J78:J83)</f>
        <v>1293</v>
      </c>
      <c r="K84" s="49">
        <f>SUM(K78:K83)</f>
        <v>1081</v>
      </c>
      <c r="L84" s="31">
        <f t="shared" si="5"/>
        <v>0.03940455341506129</v>
      </c>
      <c r="M84" s="31">
        <f t="shared" si="6"/>
        <v>0.0016877637130801688</v>
      </c>
    </row>
    <row r="85" spans="1:13" ht="15">
      <c r="A85" s="40" t="s">
        <v>234</v>
      </c>
      <c r="B85" s="15"/>
      <c r="C85" s="15"/>
      <c r="D85" s="15"/>
      <c r="E85" s="15"/>
      <c r="F85" s="15"/>
      <c r="G85" s="15"/>
      <c r="H85" s="15"/>
      <c r="I85" s="15"/>
      <c r="L85" s="12"/>
      <c r="M85" s="12"/>
    </row>
    <row r="86" spans="1:13" ht="15">
      <c r="A86" s="47" t="s">
        <v>41</v>
      </c>
      <c r="B86" s="48">
        <v>1023</v>
      </c>
      <c r="C86" s="48">
        <v>761</v>
      </c>
      <c r="D86" s="48">
        <v>964</v>
      </c>
      <c r="E86" s="48">
        <v>745</v>
      </c>
      <c r="F86" s="48">
        <v>1008</v>
      </c>
      <c r="G86" s="48">
        <v>733</v>
      </c>
      <c r="H86" s="48">
        <v>1053</v>
      </c>
      <c r="I86" s="48">
        <v>757</v>
      </c>
      <c r="J86" s="17">
        <f aca="true" t="shared" si="7" ref="J86:K91">SUM(J6,J14,J22,J30,J38,J46,J62,J70,J78)</f>
        <v>1102</v>
      </c>
      <c r="K86" s="17">
        <f t="shared" si="7"/>
        <v>817</v>
      </c>
      <c r="L86" s="12">
        <f t="shared" si="5"/>
        <v>0.06022099447513812</v>
      </c>
      <c r="M86" s="12">
        <f t="shared" si="6"/>
        <v>0.07567264573991031</v>
      </c>
    </row>
    <row r="87" spans="1:13" ht="15">
      <c r="A87" s="47" t="s">
        <v>126</v>
      </c>
      <c r="B87" s="48">
        <v>39</v>
      </c>
      <c r="C87" s="48">
        <v>30</v>
      </c>
      <c r="D87" s="48">
        <v>60</v>
      </c>
      <c r="E87" s="48">
        <v>29</v>
      </c>
      <c r="F87" s="48">
        <v>43</v>
      </c>
      <c r="G87" s="48">
        <v>28</v>
      </c>
      <c r="H87" s="48">
        <v>40</v>
      </c>
      <c r="I87" s="48">
        <v>17</v>
      </c>
      <c r="J87" s="17">
        <f t="shared" si="7"/>
        <v>27</v>
      </c>
      <c r="K87" s="17">
        <f t="shared" si="7"/>
        <v>14</v>
      </c>
      <c r="L87" s="12">
        <f t="shared" si="5"/>
        <v>-0.2807017543859649</v>
      </c>
      <c r="M87" s="12">
        <f t="shared" si="6"/>
        <v>-0.4057971014492754</v>
      </c>
    </row>
    <row r="88" spans="1:13" ht="15">
      <c r="A88" s="47" t="s">
        <v>40</v>
      </c>
      <c r="B88" s="48">
        <v>876</v>
      </c>
      <c r="C88" s="48">
        <v>617</v>
      </c>
      <c r="D88" s="48">
        <v>858</v>
      </c>
      <c r="E88" s="48">
        <v>520</v>
      </c>
      <c r="F88" s="48">
        <v>794</v>
      </c>
      <c r="G88" s="48">
        <v>546</v>
      </c>
      <c r="H88" s="48">
        <v>871</v>
      </c>
      <c r="I88" s="48">
        <v>524</v>
      </c>
      <c r="J88" s="17">
        <f t="shared" si="7"/>
        <v>796</v>
      </c>
      <c r="K88" s="17">
        <f t="shared" si="7"/>
        <v>580</v>
      </c>
      <c r="L88" s="12">
        <f t="shared" si="5"/>
        <v>-0.013620071684587814</v>
      </c>
      <c r="M88" s="12">
        <f t="shared" si="6"/>
        <v>-0.0783657066309444</v>
      </c>
    </row>
    <row r="89" spans="1:13" ht="15">
      <c r="A89" s="47" t="s">
        <v>83</v>
      </c>
      <c r="B89" s="48">
        <v>8</v>
      </c>
      <c r="C89" s="48">
        <v>6</v>
      </c>
      <c r="D89" s="48">
        <v>11</v>
      </c>
      <c r="E89" s="48">
        <v>2</v>
      </c>
      <c r="F89" s="48">
        <v>20</v>
      </c>
      <c r="G89" s="48">
        <v>4</v>
      </c>
      <c r="H89" s="48">
        <v>16</v>
      </c>
      <c r="I89" s="48">
        <v>6</v>
      </c>
      <c r="J89" s="17">
        <f t="shared" si="7"/>
        <v>16</v>
      </c>
      <c r="K89" s="17">
        <f t="shared" si="7"/>
        <v>7</v>
      </c>
      <c r="L89" s="12">
        <f t="shared" si="5"/>
        <v>0.045454545454545456</v>
      </c>
      <c r="M89" s="12">
        <f t="shared" si="6"/>
        <v>0.6428571428571429</v>
      </c>
    </row>
    <row r="90" spans="1:13" ht="15">
      <c r="A90" s="47" t="s">
        <v>25</v>
      </c>
      <c r="B90" s="48">
        <v>31</v>
      </c>
      <c r="C90" s="48">
        <v>26</v>
      </c>
      <c r="D90" s="48">
        <v>20</v>
      </c>
      <c r="E90" s="48">
        <v>23</v>
      </c>
      <c r="F90" s="48">
        <v>21</v>
      </c>
      <c r="G90" s="48">
        <v>29</v>
      </c>
      <c r="H90" s="48">
        <v>22</v>
      </c>
      <c r="I90" s="48">
        <v>28</v>
      </c>
      <c r="J90" s="17">
        <f t="shared" si="7"/>
        <v>23</v>
      </c>
      <c r="K90" s="17">
        <f t="shared" si="7"/>
        <v>23</v>
      </c>
      <c r="L90" s="12">
        <f t="shared" si="5"/>
        <v>-0.08</v>
      </c>
      <c r="M90" s="12">
        <f t="shared" si="6"/>
        <v>-0.19298245614035087</v>
      </c>
    </row>
    <row r="91" spans="1:13" ht="15">
      <c r="A91" s="47" t="s">
        <v>188</v>
      </c>
      <c r="B91" s="48">
        <v>86</v>
      </c>
      <c r="C91" s="48">
        <v>97</v>
      </c>
      <c r="D91" s="48">
        <v>95</v>
      </c>
      <c r="E91" s="48">
        <v>103</v>
      </c>
      <c r="F91" s="48">
        <v>103</v>
      </c>
      <c r="G91" s="48">
        <v>103</v>
      </c>
      <c r="H91" s="48">
        <v>77</v>
      </c>
      <c r="I91" s="48">
        <v>97</v>
      </c>
      <c r="J91" s="17">
        <f t="shared" si="7"/>
        <v>96</v>
      </c>
      <c r="K91" s="17">
        <f t="shared" si="7"/>
        <v>125</v>
      </c>
      <c r="L91" s="12">
        <f t="shared" si="5"/>
        <v>0.27011494252873564</v>
      </c>
      <c r="M91" s="12">
        <f t="shared" si="6"/>
        <v>0.20765027322404372</v>
      </c>
    </row>
    <row r="92" spans="1:13" s="15" customFormat="1" ht="15">
      <c r="A92" s="13" t="s">
        <v>37</v>
      </c>
      <c r="B92" s="49">
        <v>2063</v>
      </c>
      <c r="C92" s="49">
        <v>1537</v>
      </c>
      <c r="D92" s="49">
        <v>2008</v>
      </c>
      <c r="E92" s="49">
        <v>1422</v>
      </c>
      <c r="F92" s="49">
        <v>1989</v>
      </c>
      <c r="G92" s="49">
        <v>1443</v>
      </c>
      <c r="H92" s="49">
        <v>2079</v>
      </c>
      <c r="I92" s="49">
        <v>1429</v>
      </c>
      <c r="J92" s="18">
        <f>SUM(J86:J91)</f>
        <v>2060</v>
      </c>
      <c r="K92" s="18">
        <f>SUM(K86:K91)</f>
        <v>1566</v>
      </c>
      <c r="L92" s="31">
        <f t="shared" si="5"/>
        <v>0.033637400228050174</v>
      </c>
      <c r="M92" s="31">
        <f t="shared" si="6"/>
        <v>0.007222222222222222</v>
      </c>
    </row>
    <row r="93" ht="15">
      <c r="A93" s="50" t="s">
        <v>42</v>
      </c>
    </row>
    <row r="94" ht="17.25">
      <c r="A94" s="50" t="s">
        <v>235</v>
      </c>
    </row>
  </sheetData>
  <sheetProtection/>
  <mergeCells count="6">
    <mergeCell ref="L3:M3"/>
    <mergeCell ref="B3:C3"/>
    <mergeCell ref="D3:E3"/>
    <mergeCell ref="F3:G3"/>
    <mergeCell ref="H3:I3"/>
    <mergeCell ref="J3:K3"/>
  </mergeCells>
  <printOptions/>
  <pageMargins left="0.2" right="0.2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PageLayoutView="0" workbookViewId="0" topLeftCell="A1">
      <selection activeCell="Q31" sqref="Q31"/>
    </sheetView>
  </sheetViews>
  <sheetFormatPr defaultColWidth="9.140625" defaultRowHeight="15"/>
  <cols>
    <col min="1" max="1" width="46.00390625" style="0" bestFit="1" customWidth="1"/>
  </cols>
  <sheetData>
    <row r="1" spans="1:13" s="1" customFormat="1" ht="19.5" thickBot="1">
      <c r="A1" s="4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5">
      <c r="A2" s="9"/>
      <c r="B2" s="58" t="s">
        <v>28</v>
      </c>
      <c r="C2" s="58"/>
      <c r="D2" s="58" t="s">
        <v>29</v>
      </c>
      <c r="E2" s="58"/>
      <c r="F2" s="58" t="s">
        <v>30</v>
      </c>
      <c r="G2" s="58"/>
      <c r="H2" s="58" t="s">
        <v>31</v>
      </c>
      <c r="I2" s="58"/>
      <c r="J2" s="58" t="s">
        <v>36</v>
      </c>
      <c r="K2" s="58"/>
      <c r="L2" s="58" t="s">
        <v>32</v>
      </c>
      <c r="M2" s="58"/>
    </row>
    <row r="3" spans="1:13" s="1" customFormat="1" ht="15.75" thickBot="1">
      <c r="A3" s="10" t="s">
        <v>33</v>
      </c>
      <c r="B3" s="7" t="s">
        <v>0</v>
      </c>
      <c r="C3" s="7" t="s">
        <v>1</v>
      </c>
      <c r="D3" s="7" t="s">
        <v>0</v>
      </c>
      <c r="E3" s="7" t="s">
        <v>1</v>
      </c>
      <c r="F3" s="7" t="s">
        <v>0</v>
      </c>
      <c r="G3" s="7" t="s">
        <v>1</v>
      </c>
      <c r="H3" s="7" t="s">
        <v>0</v>
      </c>
      <c r="I3" s="7" t="s">
        <v>1</v>
      </c>
      <c r="J3" s="7" t="s">
        <v>0</v>
      </c>
      <c r="K3" s="7" t="s">
        <v>1</v>
      </c>
      <c r="L3" s="8" t="s">
        <v>34</v>
      </c>
      <c r="M3" s="8" t="s">
        <v>35</v>
      </c>
    </row>
    <row r="4" spans="1:11" ht="15">
      <c r="A4" s="11" t="s">
        <v>41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15">
      <c r="A5" s="2" t="s">
        <v>2</v>
      </c>
      <c r="B5" s="17">
        <v>40</v>
      </c>
      <c r="C5" s="17">
        <v>47</v>
      </c>
      <c r="D5" s="17">
        <v>29</v>
      </c>
      <c r="E5" s="17">
        <v>42</v>
      </c>
      <c r="F5" s="17">
        <v>42</v>
      </c>
      <c r="G5" s="17">
        <v>39</v>
      </c>
      <c r="H5" s="17">
        <v>36</v>
      </c>
      <c r="I5" s="17">
        <v>29</v>
      </c>
      <c r="J5" s="17">
        <v>52</v>
      </c>
      <c r="K5" s="17">
        <v>40</v>
      </c>
      <c r="L5" s="6">
        <f>IF(SUM(H5:I5)=0,"--",((SUM(J5:K5)-SUM(H5:I5))/SUM(H5:I5)))</f>
        <v>0.4153846153846154</v>
      </c>
      <c r="M5" s="12">
        <f>IF(SUM(B5:C5)=0,"--",((SUM(J5:K5)-SUM(B5:C5))/SUM(B5:C5)))</f>
        <v>0.05747126436781609</v>
      </c>
    </row>
    <row r="6" spans="1:13" ht="15">
      <c r="A6" s="2" t="s">
        <v>3</v>
      </c>
      <c r="B6" s="17">
        <v>0</v>
      </c>
      <c r="C6" s="17">
        <v>0</v>
      </c>
      <c r="D6" s="17">
        <v>1</v>
      </c>
      <c r="E6" s="17">
        <v>6</v>
      </c>
      <c r="F6" s="17">
        <v>9</v>
      </c>
      <c r="G6" s="17">
        <v>17</v>
      </c>
      <c r="H6" s="17">
        <v>35</v>
      </c>
      <c r="I6" s="17">
        <v>37</v>
      </c>
      <c r="J6" s="17">
        <v>38</v>
      </c>
      <c r="K6" s="17">
        <v>29</v>
      </c>
      <c r="L6" s="12">
        <f aca="true" t="shared" si="0" ref="L6:L18">IF(SUM(H6:I6)=0,"--",((SUM(J6:K6)-SUM(H6:I6))/SUM(H6:I6)))</f>
        <v>-0.06944444444444445</v>
      </c>
      <c r="M6" s="12" t="str">
        <f aca="true" t="shared" si="1" ref="M6:M18">IF(SUM(B6:C6)=0,"--",((SUM(J6:K6)-SUM(B6:C6))/SUM(B6:C6)))</f>
        <v>--</v>
      </c>
    </row>
    <row r="7" spans="1:13" ht="15">
      <c r="A7" s="2" t="s">
        <v>4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17</v>
      </c>
      <c r="K7" s="17">
        <v>10</v>
      </c>
      <c r="L7" s="12" t="str">
        <f t="shared" si="0"/>
        <v>--</v>
      </c>
      <c r="M7" s="12" t="str">
        <f t="shared" si="1"/>
        <v>--</v>
      </c>
    </row>
    <row r="8" spans="1:13" ht="15">
      <c r="A8" s="2" t="s">
        <v>5</v>
      </c>
      <c r="B8" s="17">
        <v>5</v>
      </c>
      <c r="C8" s="17">
        <v>9</v>
      </c>
      <c r="D8" s="17">
        <v>3</v>
      </c>
      <c r="E8" s="17">
        <v>2</v>
      </c>
      <c r="F8" s="17">
        <v>4</v>
      </c>
      <c r="G8" s="17">
        <v>6</v>
      </c>
      <c r="H8" s="17">
        <v>3</v>
      </c>
      <c r="I8" s="17">
        <v>5</v>
      </c>
      <c r="J8" s="17">
        <v>3</v>
      </c>
      <c r="K8" s="17">
        <v>10</v>
      </c>
      <c r="L8" s="12">
        <f t="shared" si="0"/>
        <v>0.625</v>
      </c>
      <c r="M8" s="12">
        <f t="shared" si="1"/>
        <v>-0.07142857142857142</v>
      </c>
    </row>
    <row r="9" spans="1:13" ht="15">
      <c r="A9" s="2" t="s">
        <v>6</v>
      </c>
      <c r="B9" s="17">
        <v>0</v>
      </c>
      <c r="C9" s="17">
        <v>23</v>
      </c>
      <c r="D9" s="17">
        <v>4</v>
      </c>
      <c r="E9" s="17">
        <v>22</v>
      </c>
      <c r="F9" s="17">
        <v>2</v>
      </c>
      <c r="G9" s="17">
        <v>20</v>
      </c>
      <c r="H9" s="17">
        <v>1</v>
      </c>
      <c r="I9" s="17">
        <v>22</v>
      </c>
      <c r="J9" s="17">
        <v>3</v>
      </c>
      <c r="K9" s="17">
        <v>16</v>
      </c>
      <c r="L9" s="12">
        <f t="shared" si="0"/>
        <v>-0.17391304347826086</v>
      </c>
      <c r="M9" s="12">
        <f t="shared" si="1"/>
        <v>-0.17391304347826086</v>
      </c>
    </row>
    <row r="10" spans="1:13" ht="15">
      <c r="A10" s="2" t="s">
        <v>7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1</v>
      </c>
      <c r="J10" s="17">
        <v>0</v>
      </c>
      <c r="K10" s="17">
        <v>4</v>
      </c>
      <c r="L10" s="12">
        <f t="shared" si="0"/>
        <v>3</v>
      </c>
      <c r="M10" s="12" t="str">
        <f t="shared" si="1"/>
        <v>--</v>
      </c>
    </row>
    <row r="11" spans="1:13" ht="15">
      <c r="A11" s="2" t="s">
        <v>8</v>
      </c>
      <c r="B11" s="17">
        <v>28</v>
      </c>
      <c r="C11" s="17">
        <v>50</v>
      </c>
      <c r="D11" s="17">
        <v>22</v>
      </c>
      <c r="E11" s="17">
        <v>69</v>
      </c>
      <c r="F11" s="17">
        <v>27</v>
      </c>
      <c r="G11" s="17">
        <v>55</v>
      </c>
      <c r="H11" s="17">
        <v>23</v>
      </c>
      <c r="I11" s="17">
        <v>44</v>
      </c>
      <c r="J11" s="17">
        <v>22</v>
      </c>
      <c r="K11" s="17">
        <v>39</v>
      </c>
      <c r="L11" s="12">
        <f t="shared" si="0"/>
        <v>-0.08955223880597014</v>
      </c>
      <c r="M11" s="12">
        <f t="shared" si="1"/>
        <v>-0.21794871794871795</v>
      </c>
    </row>
    <row r="12" spans="1:13" ht="15">
      <c r="A12" s="2" t="s">
        <v>9</v>
      </c>
      <c r="B12" s="17">
        <v>3</v>
      </c>
      <c r="C12" s="17">
        <v>20</v>
      </c>
      <c r="D12" s="17">
        <v>3</v>
      </c>
      <c r="E12" s="17">
        <v>23</v>
      </c>
      <c r="F12" s="17">
        <v>5</v>
      </c>
      <c r="G12" s="17">
        <v>15</v>
      </c>
      <c r="H12" s="17">
        <v>6</v>
      </c>
      <c r="I12" s="17">
        <v>15</v>
      </c>
      <c r="J12" s="17">
        <v>1</v>
      </c>
      <c r="K12" s="17">
        <v>21</v>
      </c>
      <c r="L12" s="12">
        <f t="shared" si="0"/>
        <v>0.047619047619047616</v>
      </c>
      <c r="M12" s="12">
        <f t="shared" si="1"/>
        <v>-0.043478260869565216</v>
      </c>
    </row>
    <row r="13" spans="1:13" ht="15">
      <c r="A13" s="2" t="s">
        <v>10</v>
      </c>
      <c r="B13" s="17">
        <v>6</v>
      </c>
      <c r="C13" s="17">
        <v>7</v>
      </c>
      <c r="D13" s="17">
        <v>7</v>
      </c>
      <c r="E13" s="17">
        <v>12</v>
      </c>
      <c r="F13" s="17">
        <v>12</v>
      </c>
      <c r="G13" s="17">
        <v>4</v>
      </c>
      <c r="H13" s="17">
        <v>9</v>
      </c>
      <c r="I13" s="17">
        <v>11</v>
      </c>
      <c r="J13" s="17">
        <v>10</v>
      </c>
      <c r="K13" s="17">
        <v>15</v>
      </c>
      <c r="L13" s="12">
        <f t="shared" si="0"/>
        <v>0.25</v>
      </c>
      <c r="M13" s="12">
        <f t="shared" si="1"/>
        <v>0.9230769230769231</v>
      </c>
    </row>
    <row r="14" spans="1:13" ht="15">
      <c r="A14" s="2" t="s">
        <v>11</v>
      </c>
      <c r="B14" s="17">
        <v>29</v>
      </c>
      <c r="C14" s="17">
        <v>30</v>
      </c>
      <c r="D14" s="17">
        <v>35</v>
      </c>
      <c r="E14" s="17">
        <v>34</v>
      </c>
      <c r="F14" s="17">
        <v>23</v>
      </c>
      <c r="G14" s="17">
        <v>27</v>
      </c>
      <c r="H14" s="17">
        <v>26</v>
      </c>
      <c r="I14" s="17">
        <v>17</v>
      </c>
      <c r="J14" s="17">
        <v>35</v>
      </c>
      <c r="K14" s="17">
        <v>17</v>
      </c>
      <c r="L14" s="12">
        <f t="shared" si="0"/>
        <v>0.20930232558139536</v>
      </c>
      <c r="M14" s="12">
        <f t="shared" si="1"/>
        <v>-0.11864406779661017</v>
      </c>
    </row>
    <row r="15" spans="1:13" ht="15">
      <c r="A15" s="2" t="s">
        <v>12</v>
      </c>
      <c r="B15" s="17">
        <v>27</v>
      </c>
      <c r="C15" s="17">
        <v>36</v>
      </c>
      <c r="D15" s="17">
        <v>33</v>
      </c>
      <c r="E15" s="17">
        <v>35</v>
      </c>
      <c r="F15" s="17">
        <v>31</v>
      </c>
      <c r="G15" s="17">
        <v>36</v>
      </c>
      <c r="H15" s="17">
        <v>34</v>
      </c>
      <c r="I15" s="17">
        <v>30</v>
      </c>
      <c r="J15" s="17">
        <v>26</v>
      </c>
      <c r="K15" s="17">
        <v>38</v>
      </c>
      <c r="L15" s="12">
        <f t="shared" si="0"/>
        <v>0</v>
      </c>
      <c r="M15" s="12">
        <f t="shared" si="1"/>
        <v>0.015873015873015872</v>
      </c>
    </row>
    <row r="16" spans="1:13" ht="15">
      <c r="A16" s="2" t="s">
        <v>13</v>
      </c>
      <c r="B16" s="17">
        <v>6</v>
      </c>
      <c r="C16" s="17">
        <v>14</v>
      </c>
      <c r="D16" s="17">
        <v>5</v>
      </c>
      <c r="E16" s="17">
        <v>11</v>
      </c>
      <c r="F16" s="17">
        <v>4</v>
      </c>
      <c r="G16" s="17">
        <v>10</v>
      </c>
      <c r="H16" s="17">
        <v>7</v>
      </c>
      <c r="I16" s="17">
        <v>10</v>
      </c>
      <c r="J16" s="17">
        <v>0</v>
      </c>
      <c r="K16" s="17">
        <v>0</v>
      </c>
      <c r="L16" s="12">
        <f t="shared" si="0"/>
        <v>-1</v>
      </c>
      <c r="M16" s="12">
        <f t="shared" si="1"/>
        <v>-1</v>
      </c>
    </row>
    <row r="17" spans="1:13" ht="15">
      <c r="A17" s="2" t="s">
        <v>14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3</v>
      </c>
      <c r="K17" s="17">
        <v>16</v>
      </c>
      <c r="L17" s="12" t="str">
        <f t="shared" si="0"/>
        <v>--</v>
      </c>
      <c r="M17" s="12" t="str">
        <f t="shared" si="1"/>
        <v>--</v>
      </c>
    </row>
    <row r="18" spans="1:13" s="4" customFormat="1" ht="15">
      <c r="A18" s="13" t="s">
        <v>37</v>
      </c>
      <c r="B18" s="18">
        <f>SUM(B5:B17)</f>
        <v>144</v>
      </c>
      <c r="C18" s="18">
        <f aca="true" t="shared" si="2" ref="C18:K18">SUM(C5:C17)</f>
        <v>236</v>
      </c>
      <c r="D18" s="18">
        <f t="shared" si="2"/>
        <v>142</v>
      </c>
      <c r="E18" s="18">
        <f t="shared" si="2"/>
        <v>256</v>
      </c>
      <c r="F18" s="18">
        <f t="shared" si="2"/>
        <v>159</v>
      </c>
      <c r="G18" s="18">
        <f t="shared" si="2"/>
        <v>229</v>
      </c>
      <c r="H18" s="18">
        <f t="shared" si="2"/>
        <v>180</v>
      </c>
      <c r="I18" s="18">
        <f t="shared" si="2"/>
        <v>221</v>
      </c>
      <c r="J18" s="18">
        <f t="shared" si="2"/>
        <v>210</v>
      </c>
      <c r="K18" s="18">
        <f t="shared" si="2"/>
        <v>255</v>
      </c>
      <c r="L18" s="14">
        <f t="shared" si="0"/>
        <v>0.1596009975062344</v>
      </c>
      <c r="M18" s="14">
        <f t="shared" si="1"/>
        <v>0.2236842105263158</v>
      </c>
    </row>
    <row r="19" spans="1:11" ht="15">
      <c r="A19" s="11" t="s">
        <v>15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3" ht="15">
      <c r="A20" s="2" t="s">
        <v>16</v>
      </c>
      <c r="B20" s="17">
        <v>0</v>
      </c>
      <c r="C20" s="17">
        <v>1</v>
      </c>
      <c r="D20" s="17">
        <v>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2" t="str">
        <f>IF(SUM(H20:I20)=0,"--",((SUM(J20:K20)-SUM(H20:I20))/SUM(H20:I20)))</f>
        <v>--</v>
      </c>
      <c r="M20" s="12">
        <f>IF(SUM(B20:C20)=0,"--",((SUM(J20:K20)-SUM(B20:C20))/SUM(B20:C20)))</f>
        <v>-1</v>
      </c>
    </row>
    <row r="21" spans="1:13" ht="15">
      <c r="A21" s="5" t="s">
        <v>17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7">
        <v>1</v>
      </c>
      <c r="J21" s="17">
        <v>1</v>
      </c>
      <c r="K21" s="17">
        <v>0</v>
      </c>
      <c r="L21" s="12">
        <f>IF(SUM(H21:I21)=0,"--",((SUM(J21:K21)-SUM(H21:I21))/SUM(H21:I21)))</f>
        <v>-0.5</v>
      </c>
      <c r="M21" s="12" t="str">
        <f>IF(SUM(B21:C21)=0,"--",((SUM(J21:K21)-SUM(B21:C21))/SUM(B21:C21)))</f>
        <v>--</v>
      </c>
    </row>
    <row r="22" spans="1:13" s="4" customFormat="1" ht="15">
      <c r="A22" s="13" t="s">
        <v>37</v>
      </c>
      <c r="B22" s="19">
        <f>SUM(B20:B21)</f>
        <v>0</v>
      </c>
      <c r="C22" s="19">
        <f aca="true" t="shared" si="3" ref="C22:K22">SUM(C20:C21)</f>
        <v>1</v>
      </c>
      <c r="D22" s="19">
        <f t="shared" si="3"/>
        <v>1</v>
      </c>
      <c r="E22" s="19">
        <f t="shared" si="3"/>
        <v>0</v>
      </c>
      <c r="F22" s="19">
        <f t="shared" si="3"/>
        <v>0</v>
      </c>
      <c r="G22" s="19">
        <f t="shared" si="3"/>
        <v>0</v>
      </c>
      <c r="H22" s="19">
        <f t="shared" si="3"/>
        <v>1</v>
      </c>
      <c r="I22" s="19">
        <f t="shared" si="3"/>
        <v>1</v>
      </c>
      <c r="J22" s="19">
        <f t="shared" si="3"/>
        <v>1</v>
      </c>
      <c r="K22" s="19">
        <f t="shared" si="3"/>
        <v>0</v>
      </c>
      <c r="L22" s="14">
        <f>IF(SUM(H22:I22)=0,"--",((SUM(J22:K22)-SUM(H22:I22))/SUM(H22:I22)))</f>
        <v>-0.5</v>
      </c>
      <c r="M22" s="14">
        <f>IF(SUM(B22:C22)=0,"--",((SUM(J22:K22)-SUM(B22:C22))/SUM(B22:C22)))</f>
        <v>0</v>
      </c>
    </row>
    <row r="23" spans="1:11" ht="15">
      <c r="A23" s="11" t="s">
        <v>40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3" ht="15">
      <c r="A24" s="2" t="s">
        <v>18</v>
      </c>
      <c r="B24" s="17">
        <v>27</v>
      </c>
      <c r="C24" s="17">
        <v>25</v>
      </c>
      <c r="D24" s="17">
        <v>25</v>
      </c>
      <c r="E24" s="17">
        <v>26</v>
      </c>
      <c r="F24" s="17">
        <v>20</v>
      </c>
      <c r="G24" s="17">
        <v>20</v>
      </c>
      <c r="H24" s="17">
        <v>9</v>
      </c>
      <c r="I24" s="17">
        <v>23</v>
      </c>
      <c r="J24" s="17">
        <v>5</v>
      </c>
      <c r="K24" s="17">
        <v>12</v>
      </c>
      <c r="L24" s="12">
        <f aca="true" t="shared" si="4" ref="L24:L34">IF(SUM(H24:I24)=0,"--",((SUM(J24:K24)-SUM(H24:I24))/SUM(H24:I24)))</f>
        <v>-0.46875</v>
      </c>
      <c r="M24" s="12">
        <f aca="true" t="shared" si="5" ref="M24:M34">IF(SUM(B24:C24)=0,"--",((SUM(J24:K24)-SUM(B24:C24))/SUM(B24:C24)))</f>
        <v>-0.6730769230769231</v>
      </c>
    </row>
    <row r="25" spans="1:13" ht="15">
      <c r="A25" s="2" t="s">
        <v>3</v>
      </c>
      <c r="B25" s="17">
        <v>97</v>
      </c>
      <c r="C25" s="17">
        <v>156</v>
      </c>
      <c r="D25" s="17">
        <v>102</v>
      </c>
      <c r="E25" s="17">
        <v>101</v>
      </c>
      <c r="F25" s="17">
        <v>95</v>
      </c>
      <c r="G25" s="17">
        <v>107</v>
      </c>
      <c r="H25" s="17">
        <v>99</v>
      </c>
      <c r="I25" s="17">
        <v>134</v>
      </c>
      <c r="J25" s="17">
        <v>105</v>
      </c>
      <c r="K25" s="17">
        <v>161</v>
      </c>
      <c r="L25" s="12">
        <f t="shared" si="4"/>
        <v>0.14163090128755365</v>
      </c>
      <c r="M25" s="12">
        <f t="shared" si="5"/>
        <v>0.05138339920948617</v>
      </c>
    </row>
    <row r="26" spans="1:13" ht="15">
      <c r="A26" s="2" t="s">
        <v>6</v>
      </c>
      <c r="B26" s="17">
        <v>8</v>
      </c>
      <c r="C26" s="17">
        <v>26</v>
      </c>
      <c r="D26" s="17">
        <v>19</v>
      </c>
      <c r="E26" s="17">
        <v>35</v>
      </c>
      <c r="F26" s="17">
        <v>18</v>
      </c>
      <c r="G26" s="17">
        <v>34</v>
      </c>
      <c r="H26" s="17">
        <v>7</v>
      </c>
      <c r="I26" s="17">
        <v>21</v>
      </c>
      <c r="J26" s="17">
        <v>10</v>
      </c>
      <c r="K26" s="17">
        <v>22</v>
      </c>
      <c r="L26" s="12">
        <f t="shared" si="4"/>
        <v>0.14285714285714285</v>
      </c>
      <c r="M26" s="12">
        <f t="shared" si="5"/>
        <v>-0.058823529411764705</v>
      </c>
    </row>
    <row r="27" spans="1:13" ht="15">
      <c r="A27" s="2" t="s">
        <v>19</v>
      </c>
      <c r="B27" s="17">
        <v>5</v>
      </c>
      <c r="C27" s="17">
        <v>9</v>
      </c>
      <c r="D27" s="17">
        <v>3</v>
      </c>
      <c r="E27" s="17">
        <v>11</v>
      </c>
      <c r="F27" s="17">
        <v>6</v>
      </c>
      <c r="G27" s="17">
        <v>13</v>
      </c>
      <c r="H27" s="17">
        <v>4</v>
      </c>
      <c r="I27" s="17">
        <v>14</v>
      </c>
      <c r="J27" s="17">
        <v>5</v>
      </c>
      <c r="K27" s="17">
        <v>12</v>
      </c>
      <c r="L27" s="12">
        <f t="shared" si="4"/>
        <v>-0.05555555555555555</v>
      </c>
      <c r="M27" s="12">
        <f t="shared" si="5"/>
        <v>0.21428571428571427</v>
      </c>
    </row>
    <row r="28" spans="1:13" ht="15">
      <c r="A28" s="2" t="s">
        <v>20</v>
      </c>
      <c r="B28" s="17">
        <v>6</v>
      </c>
      <c r="C28" s="17">
        <v>10</v>
      </c>
      <c r="D28" s="17">
        <v>11</v>
      </c>
      <c r="E28" s="17">
        <v>9</v>
      </c>
      <c r="F28" s="17">
        <v>13</v>
      </c>
      <c r="G28" s="17">
        <v>9</v>
      </c>
      <c r="H28" s="17">
        <v>15</v>
      </c>
      <c r="I28" s="17">
        <v>16</v>
      </c>
      <c r="J28" s="17">
        <v>30</v>
      </c>
      <c r="K28" s="17">
        <v>12</v>
      </c>
      <c r="L28" s="12">
        <f t="shared" si="4"/>
        <v>0.3548387096774194</v>
      </c>
      <c r="M28" s="12">
        <f t="shared" si="5"/>
        <v>1.625</v>
      </c>
    </row>
    <row r="29" spans="1:13" ht="15">
      <c r="A29" s="2" t="s">
        <v>21</v>
      </c>
      <c r="B29" s="17">
        <v>21</v>
      </c>
      <c r="C29" s="17">
        <v>11</v>
      </c>
      <c r="D29" s="17">
        <v>19</v>
      </c>
      <c r="E29" s="17">
        <v>5</v>
      </c>
      <c r="F29" s="17">
        <v>17</v>
      </c>
      <c r="G29" s="17">
        <v>9</v>
      </c>
      <c r="H29" s="17">
        <v>13</v>
      </c>
      <c r="I29" s="17">
        <v>7</v>
      </c>
      <c r="J29" s="17">
        <v>21</v>
      </c>
      <c r="K29" s="17">
        <v>5</v>
      </c>
      <c r="L29" s="12">
        <f t="shared" si="4"/>
        <v>0.3</v>
      </c>
      <c r="M29" s="12">
        <f t="shared" si="5"/>
        <v>-0.1875</v>
      </c>
    </row>
    <row r="30" spans="1:13" ht="15">
      <c r="A30" s="2" t="s">
        <v>12</v>
      </c>
      <c r="B30" s="17">
        <v>1</v>
      </c>
      <c r="C30" s="17">
        <v>1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2" t="str">
        <f t="shared" si="4"/>
        <v>--</v>
      </c>
      <c r="M30" s="12">
        <f t="shared" si="5"/>
        <v>-1</v>
      </c>
    </row>
    <row r="31" spans="1:13" ht="15">
      <c r="A31" s="2" t="s">
        <v>22</v>
      </c>
      <c r="B31" s="17">
        <v>11</v>
      </c>
      <c r="C31" s="17">
        <v>9</v>
      </c>
      <c r="D31" s="17">
        <v>11</v>
      </c>
      <c r="E31" s="17">
        <v>5</v>
      </c>
      <c r="F31" s="17">
        <v>5</v>
      </c>
      <c r="G31" s="17">
        <v>4</v>
      </c>
      <c r="H31" s="17">
        <v>3</v>
      </c>
      <c r="I31" s="17">
        <v>2</v>
      </c>
      <c r="J31" s="17">
        <v>8</v>
      </c>
      <c r="K31" s="17">
        <v>10</v>
      </c>
      <c r="L31" s="12">
        <f t="shared" si="4"/>
        <v>2.6</v>
      </c>
      <c r="M31" s="12">
        <f t="shared" si="5"/>
        <v>-0.1</v>
      </c>
    </row>
    <row r="32" spans="1:13" ht="15">
      <c r="A32" s="2" t="s">
        <v>23</v>
      </c>
      <c r="B32" s="17">
        <v>7</v>
      </c>
      <c r="C32" s="17">
        <v>3</v>
      </c>
      <c r="D32" s="17">
        <v>1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2" t="str">
        <f t="shared" si="4"/>
        <v>--</v>
      </c>
      <c r="M32" s="12">
        <f t="shared" si="5"/>
        <v>-1</v>
      </c>
    </row>
    <row r="33" spans="1:13" ht="15">
      <c r="A33" s="2" t="s">
        <v>24</v>
      </c>
      <c r="B33" s="17">
        <v>2</v>
      </c>
      <c r="C33" s="17">
        <v>4</v>
      </c>
      <c r="D33" s="17">
        <v>3</v>
      </c>
      <c r="E33" s="17"/>
      <c r="F33" s="17">
        <v>1</v>
      </c>
      <c r="G33" s="17">
        <v>5</v>
      </c>
      <c r="H33" s="17">
        <v>3</v>
      </c>
      <c r="I33" s="17">
        <v>7</v>
      </c>
      <c r="J33" s="17">
        <v>4</v>
      </c>
      <c r="K33" s="17">
        <v>7</v>
      </c>
      <c r="L33" s="12">
        <f t="shared" si="4"/>
        <v>0.1</v>
      </c>
      <c r="M33" s="12">
        <f t="shared" si="5"/>
        <v>0.8333333333333334</v>
      </c>
    </row>
    <row r="34" spans="1:13" s="4" customFormat="1" ht="15">
      <c r="A34" s="13" t="s">
        <v>37</v>
      </c>
      <c r="B34" s="18">
        <f>SUM(B24:B33)</f>
        <v>185</v>
      </c>
      <c r="C34" s="18">
        <f aca="true" t="shared" si="6" ref="C34:K34">SUM(C24:C33)</f>
        <v>254</v>
      </c>
      <c r="D34" s="18">
        <f t="shared" si="6"/>
        <v>194</v>
      </c>
      <c r="E34" s="18">
        <f t="shared" si="6"/>
        <v>192</v>
      </c>
      <c r="F34" s="18">
        <f t="shared" si="6"/>
        <v>175</v>
      </c>
      <c r="G34" s="18">
        <f t="shared" si="6"/>
        <v>201</v>
      </c>
      <c r="H34" s="18">
        <f t="shared" si="6"/>
        <v>153</v>
      </c>
      <c r="I34" s="18">
        <f t="shared" si="6"/>
        <v>224</v>
      </c>
      <c r="J34" s="18">
        <f t="shared" si="6"/>
        <v>188</v>
      </c>
      <c r="K34" s="18">
        <f t="shared" si="6"/>
        <v>241</v>
      </c>
      <c r="L34" s="14">
        <f t="shared" si="4"/>
        <v>0.13793103448275862</v>
      </c>
      <c r="M34" s="14">
        <f t="shared" si="5"/>
        <v>-0.022779043280182234</v>
      </c>
    </row>
    <row r="35" spans="1:11" ht="15">
      <c r="A35" s="11" t="s">
        <v>25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3" ht="15">
      <c r="A36" s="16" t="s">
        <v>26</v>
      </c>
      <c r="B36" s="17">
        <v>6</v>
      </c>
      <c r="C36" s="17">
        <v>1</v>
      </c>
      <c r="D36" s="17">
        <v>1</v>
      </c>
      <c r="E36" s="17">
        <v>2</v>
      </c>
      <c r="F36" s="17">
        <v>0</v>
      </c>
      <c r="G36" s="17">
        <v>1</v>
      </c>
      <c r="H36" s="17">
        <v>0</v>
      </c>
      <c r="I36" s="17">
        <v>0</v>
      </c>
      <c r="J36" s="17">
        <v>0</v>
      </c>
      <c r="K36" s="17">
        <v>0</v>
      </c>
      <c r="L36" s="12" t="str">
        <f aca="true" t="shared" si="7" ref="L36:L41">IF(SUM(H36:I36)=0,"--",((SUM(J36:K36)-SUM(H36:I36))/SUM(H36:I36)))</f>
        <v>--</v>
      </c>
      <c r="M36" s="12">
        <f aca="true" t="shared" si="8" ref="M36:M41">IF(SUM(B36:C36)=0,"--",((SUM(J36:K36)-SUM(B36:C36))/SUM(B36:C36)))</f>
        <v>-1</v>
      </c>
    </row>
    <row r="37" spans="1:13" ht="15">
      <c r="A37" s="16" t="s">
        <v>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1</v>
      </c>
      <c r="J37" s="17">
        <v>0</v>
      </c>
      <c r="K37" s="17">
        <v>1</v>
      </c>
      <c r="L37" s="12">
        <f t="shared" si="7"/>
        <v>0</v>
      </c>
      <c r="M37" s="12" t="str">
        <f t="shared" si="8"/>
        <v>--</v>
      </c>
    </row>
    <row r="38" spans="1:13" s="15" customFormat="1" ht="15">
      <c r="A38" s="16" t="s">
        <v>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1</v>
      </c>
      <c r="I38" s="17">
        <v>3</v>
      </c>
      <c r="J38" s="17">
        <v>1</v>
      </c>
      <c r="K38" s="17">
        <v>0</v>
      </c>
      <c r="L38" s="12">
        <f t="shared" si="7"/>
        <v>-0.75</v>
      </c>
      <c r="M38" s="12" t="str">
        <f t="shared" si="8"/>
        <v>--</v>
      </c>
    </row>
    <row r="39" spans="1:13" s="15" customFormat="1" ht="15">
      <c r="A39" s="1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2</v>
      </c>
      <c r="G39" s="17">
        <v>1</v>
      </c>
      <c r="H39" s="17">
        <v>1</v>
      </c>
      <c r="I39" s="17">
        <v>1</v>
      </c>
      <c r="J39" s="17">
        <v>0</v>
      </c>
      <c r="K39" s="17">
        <v>0</v>
      </c>
      <c r="L39" s="12">
        <f t="shared" si="7"/>
        <v>-1</v>
      </c>
      <c r="M39" s="12" t="str">
        <f t="shared" si="8"/>
        <v>--</v>
      </c>
    </row>
    <row r="40" spans="1:13" s="15" customFormat="1" ht="15">
      <c r="A40" s="1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1</v>
      </c>
      <c r="J40" s="17">
        <v>0</v>
      </c>
      <c r="K40" s="17">
        <v>2</v>
      </c>
      <c r="L40" s="12">
        <f t="shared" si="7"/>
        <v>1</v>
      </c>
      <c r="M40" s="12" t="str">
        <f t="shared" si="8"/>
        <v>--</v>
      </c>
    </row>
    <row r="41" spans="1:13" ht="15">
      <c r="A41" s="13" t="s">
        <v>37</v>
      </c>
      <c r="B41" s="18">
        <f>SUM(B36:B40)</f>
        <v>6</v>
      </c>
      <c r="C41" s="18">
        <f aca="true" t="shared" si="9" ref="C41:K41">SUM(C36:C40)</f>
        <v>1</v>
      </c>
      <c r="D41" s="18">
        <f t="shared" si="9"/>
        <v>1</v>
      </c>
      <c r="E41" s="18">
        <f t="shared" si="9"/>
        <v>2</v>
      </c>
      <c r="F41" s="18">
        <f t="shared" si="9"/>
        <v>2</v>
      </c>
      <c r="G41" s="18">
        <f t="shared" si="9"/>
        <v>2</v>
      </c>
      <c r="H41" s="18">
        <f t="shared" si="9"/>
        <v>2</v>
      </c>
      <c r="I41" s="18">
        <f t="shared" si="9"/>
        <v>6</v>
      </c>
      <c r="J41" s="18">
        <f t="shared" si="9"/>
        <v>1</v>
      </c>
      <c r="K41" s="18">
        <f t="shared" si="9"/>
        <v>3</v>
      </c>
      <c r="L41" s="14">
        <f t="shared" si="7"/>
        <v>-0.5</v>
      </c>
      <c r="M41" s="14">
        <f t="shared" si="8"/>
        <v>-0.42857142857142855</v>
      </c>
    </row>
    <row r="42" spans="1:11" s="4" customFormat="1" ht="15">
      <c r="A42" s="11" t="s">
        <v>39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3" ht="15">
      <c r="A43" s="16" t="s">
        <v>41</v>
      </c>
      <c r="B43" s="17">
        <f>B18</f>
        <v>144</v>
      </c>
      <c r="C43" s="17">
        <f aca="true" t="shared" si="10" ref="C43:K43">C18</f>
        <v>236</v>
      </c>
      <c r="D43" s="17">
        <f t="shared" si="10"/>
        <v>142</v>
      </c>
      <c r="E43" s="17">
        <f t="shared" si="10"/>
        <v>256</v>
      </c>
      <c r="F43" s="17">
        <f t="shared" si="10"/>
        <v>159</v>
      </c>
      <c r="G43" s="17">
        <f t="shared" si="10"/>
        <v>229</v>
      </c>
      <c r="H43" s="17">
        <f t="shared" si="10"/>
        <v>180</v>
      </c>
      <c r="I43" s="17">
        <f t="shared" si="10"/>
        <v>221</v>
      </c>
      <c r="J43" s="17">
        <f t="shared" si="10"/>
        <v>210</v>
      </c>
      <c r="K43" s="17">
        <f t="shared" si="10"/>
        <v>255</v>
      </c>
      <c r="L43" s="12">
        <f>IF(SUM(H43:I43)=0,"--",((SUM(J43:K43)-SUM(H43:I43))/SUM(H43:I43)))</f>
        <v>0.1596009975062344</v>
      </c>
      <c r="M43" s="12">
        <f>IF(SUM(B43:C43)=0,"--",((SUM(J43:K43)-SUM(B43:C43))/SUM(B43:C43)))</f>
        <v>0.2236842105263158</v>
      </c>
    </row>
    <row r="44" spans="1:13" ht="15">
      <c r="A44" s="16" t="s">
        <v>15</v>
      </c>
      <c r="B44" s="17">
        <f>B22</f>
        <v>0</v>
      </c>
      <c r="C44" s="17">
        <f aca="true" t="shared" si="11" ref="C44:K44">C22</f>
        <v>1</v>
      </c>
      <c r="D44" s="17">
        <f t="shared" si="11"/>
        <v>1</v>
      </c>
      <c r="E44" s="17">
        <f t="shared" si="11"/>
        <v>0</v>
      </c>
      <c r="F44" s="17">
        <f t="shared" si="11"/>
        <v>0</v>
      </c>
      <c r="G44" s="17">
        <f t="shared" si="11"/>
        <v>0</v>
      </c>
      <c r="H44" s="17">
        <f t="shared" si="11"/>
        <v>1</v>
      </c>
      <c r="I44" s="17">
        <f t="shared" si="11"/>
        <v>1</v>
      </c>
      <c r="J44" s="17">
        <f t="shared" si="11"/>
        <v>1</v>
      </c>
      <c r="K44" s="17">
        <f t="shared" si="11"/>
        <v>0</v>
      </c>
      <c r="L44" s="12">
        <f>IF(SUM(H44:I44)=0,"--",((SUM(J44:K44)-SUM(H44:I44))/SUM(H44:I44)))</f>
        <v>-0.5</v>
      </c>
      <c r="M44" s="12">
        <f>IF(SUM(B44:C44)=0,"--",((SUM(J44:K44)-SUM(B44:C44))/SUM(B44:C44)))</f>
        <v>0</v>
      </c>
    </row>
    <row r="45" spans="1:13" ht="15">
      <c r="A45" s="16" t="s">
        <v>40</v>
      </c>
      <c r="B45" s="17">
        <f>B34</f>
        <v>185</v>
      </c>
      <c r="C45" s="17">
        <f aca="true" t="shared" si="12" ref="C45:K45">C34</f>
        <v>254</v>
      </c>
      <c r="D45" s="17">
        <f t="shared" si="12"/>
        <v>194</v>
      </c>
      <c r="E45" s="17">
        <f t="shared" si="12"/>
        <v>192</v>
      </c>
      <c r="F45" s="17">
        <f t="shared" si="12"/>
        <v>175</v>
      </c>
      <c r="G45" s="17">
        <f t="shared" si="12"/>
        <v>201</v>
      </c>
      <c r="H45" s="17">
        <f t="shared" si="12"/>
        <v>153</v>
      </c>
      <c r="I45" s="17">
        <f t="shared" si="12"/>
        <v>224</v>
      </c>
      <c r="J45" s="17">
        <f t="shared" si="12"/>
        <v>188</v>
      </c>
      <c r="K45" s="17">
        <f t="shared" si="12"/>
        <v>241</v>
      </c>
      <c r="L45" s="12">
        <f>IF(SUM(H45:I45)=0,"--",((SUM(J45:K45)-SUM(H45:I45))/SUM(H45:I45)))</f>
        <v>0.13793103448275862</v>
      </c>
      <c r="M45" s="12">
        <f>IF(SUM(B45:C45)=0,"--",((SUM(J45:K45)-SUM(B45:C45))/SUM(B45:C45)))</f>
        <v>-0.022779043280182234</v>
      </c>
    </row>
    <row r="46" spans="1:13" ht="15">
      <c r="A46" s="16" t="s">
        <v>25</v>
      </c>
      <c r="B46" s="17">
        <f>B41</f>
        <v>6</v>
      </c>
      <c r="C46" s="17">
        <f aca="true" t="shared" si="13" ref="C46:K46">C41</f>
        <v>1</v>
      </c>
      <c r="D46" s="17">
        <f t="shared" si="13"/>
        <v>1</v>
      </c>
      <c r="E46" s="17">
        <f t="shared" si="13"/>
        <v>2</v>
      </c>
      <c r="F46" s="17">
        <f t="shared" si="13"/>
        <v>2</v>
      </c>
      <c r="G46" s="17">
        <f t="shared" si="13"/>
        <v>2</v>
      </c>
      <c r="H46" s="17">
        <f t="shared" si="13"/>
        <v>2</v>
      </c>
      <c r="I46" s="17">
        <f t="shared" si="13"/>
        <v>6</v>
      </c>
      <c r="J46" s="17">
        <f t="shared" si="13"/>
        <v>1</v>
      </c>
      <c r="K46" s="17">
        <f t="shared" si="13"/>
        <v>3</v>
      </c>
      <c r="L46" s="12">
        <f>IF(SUM(H46:I46)=0,"--",((SUM(J46:K46)-SUM(H46:I46))/SUM(H46:I46)))</f>
        <v>-0.5</v>
      </c>
      <c r="M46" s="12">
        <f>IF(SUM(B46:C46)=0,"--",((SUM(J46:K46)-SUM(B46:C46))/SUM(B46:C46)))</f>
        <v>-0.42857142857142855</v>
      </c>
    </row>
    <row r="47" spans="1:13" ht="15">
      <c r="A47" s="13" t="s">
        <v>37</v>
      </c>
      <c r="B47" s="18">
        <v>336</v>
      </c>
      <c r="C47" s="18">
        <v>492</v>
      </c>
      <c r="D47" s="18">
        <v>338</v>
      </c>
      <c r="E47" s="18">
        <v>450</v>
      </c>
      <c r="F47" s="18">
        <v>336</v>
      </c>
      <c r="G47" s="18">
        <v>432</v>
      </c>
      <c r="H47" s="18">
        <v>336</v>
      </c>
      <c r="I47" s="18">
        <v>452</v>
      </c>
      <c r="J47" s="18">
        <v>400</v>
      </c>
      <c r="K47" s="18">
        <v>499</v>
      </c>
      <c r="L47" s="14">
        <f>IF(SUM(H47:I47)=0,"--",((SUM(J47:K47)-SUM(H47:I47))/SUM(H47:I47)))</f>
        <v>0.14086294416243655</v>
      </c>
      <c r="M47" s="14">
        <f>IF(SUM(B47:C47)=0,"--",((SUM(J47:K47)-SUM(B47:C47))/SUM(B47:C47)))</f>
        <v>0.08574879227053141</v>
      </c>
    </row>
    <row r="48" spans="1:11" ht="15">
      <c r="A48" s="16" t="s">
        <v>42</v>
      </c>
      <c r="C48" s="15"/>
      <c r="D48" s="15"/>
      <c r="E48" s="15"/>
      <c r="F48" s="15"/>
      <c r="G48" s="15"/>
      <c r="H48" s="15"/>
      <c r="I48" s="15"/>
      <c r="J48" s="15"/>
      <c r="K48" s="15"/>
    </row>
  </sheetData>
  <sheetProtection/>
  <mergeCells count="6">
    <mergeCell ref="L2:M2"/>
    <mergeCell ref="B2:C2"/>
    <mergeCell ref="D2:E2"/>
    <mergeCell ref="F2:G2"/>
    <mergeCell ref="H2:I2"/>
    <mergeCell ref="J2:K2"/>
  </mergeCells>
  <printOptions/>
  <pageMargins left="0.2" right="0.2" top="0.75" bottom="0.75" header="0.3" footer="0.3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PageLayoutView="0" workbookViewId="0" topLeftCell="A1">
      <selection activeCell="A70" sqref="A70"/>
    </sheetView>
  </sheetViews>
  <sheetFormatPr defaultColWidth="9.140625" defaultRowHeight="15"/>
  <cols>
    <col min="1" max="1" width="46.00390625" style="0" customWidth="1"/>
    <col min="12" max="13" width="9.140625" style="24" customWidth="1"/>
  </cols>
  <sheetData>
    <row r="1" spans="1:13" s="20" customFormat="1" ht="19.5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4"/>
      <c r="M1" s="24"/>
    </row>
    <row r="2" spans="1:13" s="20" customFormat="1" ht="15">
      <c r="A2" s="9"/>
      <c r="B2" s="58" t="s">
        <v>28</v>
      </c>
      <c r="C2" s="58"/>
      <c r="D2" s="58" t="s">
        <v>29</v>
      </c>
      <c r="E2" s="58"/>
      <c r="F2" s="58" t="s">
        <v>30</v>
      </c>
      <c r="G2" s="58"/>
      <c r="H2" s="58" t="s">
        <v>31</v>
      </c>
      <c r="I2" s="58"/>
      <c r="J2" s="58" t="s">
        <v>36</v>
      </c>
      <c r="K2" s="58"/>
      <c r="L2" s="59" t="s">
        <v>32</v>
      </c>
      <c r="M2" s="59"/>
    </row>
    <row r="3" spans="1:13" s="20" customFormat="1" ht="15.75" thickBot="1">
      <c r="A3" s="10" t="s">
        <v>33</v>
      </c>
      <c r="B3" s="7" t="s">
        <v>0</v>
      </c>
      <c r="C3" s="7" t="s">
        <v>1</v>
      </c>
      <c r="D3" s="7" t="s">
        <v>0</v>
      </c>
      <c r="E3" s="7" t="s">
        <v>1</v>
      </c>
      <c r="F3" s="7" t="s">
        <v>0</v>
      </c>
      <c r="G3" s="7" t="s">
        <v>1</v>
      </c>
      <c r="H3" s="7" t="s">
        <v>0</v>
      </c>
      <c r="I3" s="7" t="s">
        <v>1</v>
      </c>
      <c r="J3" s="7" t="s">
        <v>0</v>
      </c>
      <c r="K3" s="7" t="s">
        <v>1</v>
      </c>
      <c r="L3" s="8" t="s">
        <v>34</v>
      </c>
      <c r="M3" s="8" t="s">
        <v>35</v>
      </c>
    </row>
    <row r="4" spans="1:13" s="20" customFormat="1" ht="15">
      <c r="A4" s="21" t="s">
        <v>41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4"/>
      <c r="M4" s="24"/>
    </row>
    <row r="5" spans="1:13" ht="15">
      <c r="A5" s="16" t="s">
        <v>44</v>
      </c>
      <c r="B5" s="17">
        <v>5</v>
      </c>
      <c r="C5" s="17">
        <v>5</v>
      </c>
      <c r="D5" s="17">
        <v>11</v>
      </c>
      <c r="E5" s="17">
        <v>2</v>
      </c>
      <c r="F5" s="17">
        <v>6</v>
      </c>
      <c r="G5" s="17">
        <v>3</v>
      </c>
      <c r="H5" s="17">
        <v>15</v>
      </c>
      <c r="I5" s="17">
        <v>3</v>
      </c>
      <c r="J5" s="17">
        <v>7</v>
      </c>
      <c r="K5" s="17">
        <v>6</v>
      </c>
      <c r="L5" s="12">
        <f aca="true" t="shared" si="0" ref="L5:L32">IF(SUM(H5:I5)=0,"--",((SUM(J5:K5)-SUM(H5:I5))/SUM(H5:I5)))</f>
        <v>-0.2777777777777778</v>
      </c>
      <c r="M5" s="12">
        <f aca="true" t="shared" si="1" ref="M5:M32">IF(SUM(B5:C5)=0,"--",((SUM(J5:K5)-SUM(B5:C5))/SUM(B5:C5)))</f>
        <v>0.3</v>
      </c>
    </row>
    <row r="6" spans="1:13" ht="15">
      <c r="A6" s="16" t="s">
        <v>45</v>
      </c>
      <c r="B6" s="17">
        <v>26</v>
      </c>
      <c r="C6" s="17">
        <v>15</v>
      </c>
      <c r="D6" s="17">
        <v>30</v>
      </c>
      <c r="E6" s="17">
        <v>15</v>
      </c>
      <c r="F6" s="17">
        <v>27</v>
      </c>
      <c r="G6" s="17">
        <v>13</v>
      </c>
      <c r="H6" s="17">
        <v>25</v>
      </c>
      <c r="I6" s="17">
        <v>17</v>
      </c>
      <c r="J6" s="17">
        <v>25</v>
      </c>
      <c r="K6" s="17">
        <v>22</v>
      </c>
      <c r="L6" s="12">
        <f t="shared" si="0"/>
        <v>0.11904761904761904</v>
      </c>
      <c r="M6" s="12">
        <f t="shared" si="1"/>
        <v>0.14634146341463414</v>
      </c>
    </row>
    <row r="7" spans="1:13" ht="15">
      <c r="A7" s="16" t="s">
        <v>46</v>
      </c>
      <c r="B7" s="17">
        <v>1</v>
      </c>
      <c r="C7" s="17">
        <v>0</v>
      </c>
      <c r="D7" s="17">
        <v>2</v>
      </c>
      <c r="E7" s="17">
        <v>2</v>
      </c>
      <c r="F7" s="17">
        <v>1</v>
      </c>
      <c r="G7" s="17">
        <v>2</v>
      </c>
      <c r="H7" s="17">
        <v>2</v>
      </c>
      <c r="I7" s="17">
        <v>2</v>
      </c>
      <c r="J7" s="17">
        <v>0</v>
      </c>
      <c r="K7" s="17">
        <v>1</v>
      </c>
      <c r="L7" s="12">
        <f t="shared" si="0"/>
        <v>-0.75</v>
      </c>
      <c r="M7" s="12">
        <f t="shared" si="1"/>
        <v>0</v>
      </c>
    </row>
    <row r="8" spans="1:13" ht="15">
      <c r="A8" s="16" t="s">
        <v>47</v>
      </c>
      <c r="B8" s="17">
        <v>64</v>
      </c>
      <c r="C8" s="17">
        <v>45</v>
      </c>
      <c r="D8" s="17">
        <v>47</v>
      </c>
      <c r="E8" s="17">
        <v>41</v>
      </c>
      <c r="F8" s="17">
        <v>34</v>
      </c>
      <c r="G8" s="17">
        <v>37</v>
      </c>
      <c r="H8" s="17">
        <v>45</v>
      </c>
      <c r="I8" s="17">
        <v>26</v>
      </c>
      <c r="J8" s="17">
        <v>47</v>
      </c>
      <c r="K8" s="17">
        <v>36</v>
      </c>
      <c r="L8" s="12">
        <f t="shared" si="0"/>
        <v>0.16901408450704225</v>
      </c>
      <c r="M8" s="12">
        <f t="shared" si="1"/>
        <v>-0.23853211009174313</v>
      </c>
    </row>
    <row r="9" spans="1:13" ht="15">
      <c r="A9" s="16" t="s">
        <v>48</v>
      </c>
      <c r="B9" s="17">
        <v>3</v>
      </c>
      <c r="C9" s="17">
        <v>2</v>
      </c>
      <c r="D9" s="17">
        <v>9</v>
      </c>
      <c r="E9" s="17">
        <v>3</v>
      </c>
      <c r="F9" s="17">
        <v>8</v>
      </c>
      <c r="G9" s="17">
        <v>4</v>
      </c>
      <c r="H9" s="17">
        <v>11</v>
      </c>
      <c r="I9" s="17">
        <v>1</v>
      </c>
      <c r="J9" s="17">
        <v>10</v>
      </c>
      <c r="K9" s="17">
        <v>8</v>
      </c>
      <c r="L9" s="12">
        <f t="shared" si="0"/>
        <v>0.5</v>
      </c>
      <c r="M9" s="12">
        <f t="shared" si="1"/>
        <v>2.6</v>
      </c>
    </row>
    <row r="10" spans="1:13" ht="15">
      <c r="A10" s="16" t="s">
        <v>49</v>
      </c>
      <c r="B10" s="17">
        <v>6</v>
      </c>
      <c r="C10" s="17">
        <v>5</v>
      </c>
      <c r="D10" s="17">
        <v>20</v>
      </c>
      <c r="E10" s="17">
        <v>7</v>
      </c>
      <c r="F10" s="17">
        <v>33</v>
      </c>
      <c r="G10" s="17">
        <v>14</v>
      </c>
      <c r="H10" s="17">
        <v>16</v>
      </c>
      <c r="I10" s="17">
        <v>14</v>
      </c>
      <c r="J10" s="17">
        <v>29</v>
      </c>
      <c r="K10" s="17">
        <v>25</v>
      </c>
      <c r="L10" s="12">
        <f t="shared" si="0"/>
        <v>0.8</v>
      </c>
      <c r="M10" s="12">
        <f t="shared" si="1"/>
        <v>3.909090909090909</v>
      </c>
    </row>
    <row r="11" spans="1:13" ht="15">
      <c r="A11" s="16" t="s">
        <v>50</v>
      </c>
      <c r="B11" s="17">
        <v>2</v>
      </c>
      <c r="C11" s="17">
        <v>0</v>
      </c>
      <c r="D11" s="17">
        <v>3</v>
      </c>
      <c r="E11" s="17">
        <v>0</v>
      </c>
      <c r="F11" s="17">
        <v>3</v>
      </c>
      <c r="G11" s="17">
        <v>3</v>
      </c>
      <c r="H11" s="17">
        <v>5</v>
      </c>
      <c r="I11" s="17">
        <v>7</v>
      </c>
      <c r="J11" s="17">
        <v>4</v>
      </c>
      <c r="K11" s="17">
        <v>5</v>
      </c>
      <c r="L11" s="12">
        <f t="shared" si="0"/>
        <v>-0.25</v>
      </c>
      <c r="M11" s="12">
        <f t="shared" si="1"/>
        <v>3.5</v>
      </c>
    </row>
    <row r="12" spans="1:13" ht="15">
      <c r="A12" s="16" t="s">
        <v>51</v>
      </c>
      <c r="B12" s="17">
        <v>2</v>
      </c>
      <c r="C12" s="17">
        <v>8</v>
      </c>
      <c r="D12" s="17">
        <v>2</v>
      </c>
      <c r="E12" s="17">
        <v>5</v>
      </c>
      <c r="F12" s="17">
        <v>1</v>
      </c>
      <c r="G12" s="17">
        <v>4</v>
      </c>
      <c r="H12" s="17"/>
      <c r="I12" s="17">
        <v>6</v>
      </c>
      <c r="J12" s="17">
        <v>3</v>
      </c>
      <c r="K12" s="17">
        <v>8</v>
      </c>
      <c r="L12" s="12">
        <f t="shared" si="0"/>
        <v>0.8333333333333334</v>
      </c>
      <c r="M12" s="12">
        <f t="shared" si="1"/>
        <v>0.1</v>
      </c>
    </row>
    <row r="13" spans="1:13" ht="15">
      <c r="A13" s="16" t="s">
        <v>52</v>
      </c>
      <c r="B13" s="17">
        <v>31</v>
      </c>
      <c r="C13" s="17">
        <v>17</v>
      </c>
      <c r="D13" s="17">
        <v>39</v>
      </c>
      <c r="E13" s="17">
        <v>17</v>
      </c>
      <c r="F13" s="17">
        <v>39</v>
      </c>
      <c r="G13" s="17">
        <v>20</v>
      </c>
      <c r="H13" s="17">
        <v>38</v>
      </c>
      <c r="I13" s="17">
        <v>21</v>
      </c>
      <c r="J13" s="17">
        <v>36</v>
      </c>
      <c r="K13" s="17">
        <v>19</v>
      </c>
      <c r="L13" s="12">
        <f t="shared" si="0"/>
        <v>-0.06779661016949153</v>
      </c>
      <c r="M13" s="12">
        <f t="shared" si="1"/>
        <v>0.14583333333333334</v>
      </c>
    </row>
    <row r="14" spans="1:13" ht="15">
      <c r="A14" s="16" t="s">
        <v>53</v>
      </c>
      <c r="B14" s="17">
        <v>3</v>
      </c>
      <c r="C14" s="17">
        <v>3</v>
      </c>
      <c r="D14" s="17">
        <v>5</v>
      </c>
      <c r="E14" s="17">
        <v>8</v>
      </c>
      <c r="F14" s="17">
        <v>11</v>
      </c>
      <c r="G14" s="17">
        <v>17</v>
      </c>
      <c r="H14" s="17">
        <v>5</v>
      </c>
      <c r="I14" s="17">
        <v>19</v>
      </c>
      <c r="J14" s="17">
        <v>7</v>
      </c>
      <c r="K14" s="17">
        <v>24</v>
      </c>
      <c r="L14" s="12">
        <f t="shared" si="0"/>
        <v>0.2916666666666667</v>
      </c>
      <c r="M14" s="12">
        <f t="shared" si="1"/>
        <v>4.166666666666667</v>
      </c>
    </row>
    <row r="15" spans="1:13" ht="15">
      <c r="A15" s="16" t="s">
        <v>54</v>
      </c>
      <c r="B15" s="17">
        <v>1</v>
      </c>
      <c r="C15" s="17">
        <v>1</v>
      </c>
      <c r="D15" s="17">
        <v>1</v>
      </c>
      <c r="E15" s="17">
        <v>0</v>
      </c>
      <c r="F15" s="17">
        <v>2</v>
      </c>
      <c r="G15" s="17">
        <v>3</v>
      </c>
      <c r="H15" s="17">
        <v>1</v>
      </c>
      <c r="I15" s="17">
        <v>0</v>
      </c>
      <c r="J15" s="17">
        <v>2</v>
      </c>
      <c r="K15" s="17">
        <v>0</v>
      </c>
      <c r="L15" s="12">
        <f t="shared" si="0"/>
        <v>1</v>
      </c>
      <c r="M15" s="12">
        <f t="shared" si="1"/>
        <v>0</v>
      </c>
    </row>
    <row r="16" spans="1:13" ht="15">
      <c r="A16" s="16" t="s">
        <v>55</v>
      </c>
      <c r="B16" s="17">
        <v>7</v>
      </c>
      <c r="C16" s="17">
        <v>25</v>
      </c>
      <c r="D16" s="17">
        <v>12</v>
      </c>
      <c r="E16" s="17">
        <v>20</v>
      </c>
      <c r="F16" s="17">
        <v>11</v>
      </c>
      <c r="G16" s="17">
        <v>17</v>
      </c>
      <c r="H16" s="17">
        <v>11</v>
      </c>
      <c r="I16" s="17">
        <v>23</v>
      </c>
      <c r="J16" s="17">
        <v>7</v>
      </c>
      <c r="K16" s="17">
        <v>18</v>
      </c>
      <c r="L16" s="12">
        <f t="shared" si="0"/>
        <v>-0.2647058823529412</v>
      </c>
      <c r="M16" s="12">
        <f t="shared" si="1"/>
        <v>-0.21875</v>
      </c>
    </row>
    <row r="17" spans="1:13" ht="15">
      <c r="A17" s="16" t="s">
        <v>56</v>
      </c>
      <c r="B17" s="17">
        <v>9</v>
      </c>
      <c r="C17" s="17">
        <v>7</v>
      </c>
      <c r="D17" s="17">
        <v>7</v>
      </c>
      <c r="E17" s="17">
        <v>10</v>
      </c>
      <c r="F17" s="17">
        <v>7</v>
      </c>
      <c r="G17" s="17">
        <v>3</v>
      </c>
      <c r="H17" s="17">
        <v>6</v>
      </c>
      <c r="I17" s="17">
        <v>4</v>
      </c>
      <c r="J17" s="17">
        <v>6</v>
      </c>
      <c r="K17" s="17">
        <v>4</v>
      </c>
      <c r="L17" s="12">
        <f t="shared" si="0"/>
        <v>0</v>
      </c>
      <c r="M17" s="12">
        <f t="shared" si="1"/>
        <v>-0.375</v>
      </c>
    </row>
    <row r="18" spans="1:13" ht="15">
      <c r="A18" s="16" t="s">
        <v>57</v>
      </c>
      <c r="B18" s="17">
        <v>19</v>
      </c>
      <c r="C18" s="17">
        <v>6</v>
      </c>
      <c r="D18" s="17">
        <v>25</v>
      </c>
      <c r="E18" s="17">
        <v>10</v>
      </c>
      <c r="F18" s="17">
        <v>40</v>
      </c>
      <c r="G18" s="17">
        <v>14</v>
      </c>
      <c r="H18" s="17">
        <v>25</v>
      </c>
      <c r="I18" s="17">
        <v>18</v>
      </c>
      <c r="J18" s="17">
        <v>29</v>
      </c>
      <c r="K18" s="17">
        <v>12</v>
      </c>
      <c r="L18" s="12">
        <f t="shared" si="0"/>
        <v>-0.046511627906976744</v>
      </c>
      <c r="M18" s="12">
        <f t="shared" si="1"/>
        <v>0.64</v>
      </c>
    </row>
    <row r="19" spans="1:13" ht="15">
      <c r="A19" s="16" t="s">
        <v>58</v>
      </c>
      <c r="B19" s="17">
        <v>13</v>
      </c>
      <c r="C19" s="17">
        <v>6</v>
      </c>
      <c r="D19" s="17">
        <v>18</v>
      </c>
      <c r="E19" s="17">
        <v>6</v>
      </c>
      <c r="F19" s="17">
        <v>8</v>
      </c>
      <c r="G19" s="17">
        <v>5</v>
      </c>
      <c r="H19" s="17">
        <v>9</v>
      </c>
      <c r="I19" s="17">
        <v>3</v>
      </c>
      <c r="J19" s="17">
        <v>8</v>
      </c>
      <c r="K19" s="17">
        <v>5</v>
      </c>
      <c r="L19" s="12">
        <f t="shared" si="0"/>
        <v>0.08333333333333333</v>
      </c>
      <c r="M19" s="12">
        <f t="shared" si="1"/>
        <v>-0.3157894736842105</v>
      </c>
    </row>
    <row r="20" spans="1:13" ht="15">
      <c r="A20" s="16" t="s">
        <v>59</v>
      </c>
      <c r="B20" s="17">
        <v>1</v>
      </c>
      <c r="C20" s="17">
        <v>1</v>
      </c>
      <c r="D20" s="17">
        <v>4</v>
      </c>
      <c r="E20" s="17">
        <v>1</v>
      </c>
      <c r="F20" s="17">
        <v>3</v>
      </c>
      <c r="G20" s="17">
        <v>1</v>
      </c>
      <c r="H20" s="17">
        <v>1</v>
      </c>
      <c r="I20" s="17">
        <v>5</v>
      </c>
      <c r="J20" s="17">
        <v>5</v>
      </c>
      <c r="K20" s="17">
        <v>1</v>
      </c>
      <c r="L20" s="12">
        <f t="shared" si="0"/>
        <v>0</v>
      </c>
      <c r="M20" s="12">
        <f t="shared" si="1"/>
        <v>2</v>
      </c>
    </row>
    <row r="21" spans="1:13" ht="15">
      <c r="A21" s="16" t="s">
        <v>60</v>
      </c>
      <c r="B21" s="17">
        <v>7</v>
      </c>
      <c r="C21" s="17">
        <v>7</v>
      </c>
      <c r="D21" s="17">
        <v>7</v>
      </c>
      <c r="E21" s="17">
        <v>3</v>
      </c>
      <c r="F21" s="17">
        <v>9</v>
      </c>
      <c r="G21" s="17">
        <v>9</v>
      </c>
      <c r="H21" s="17">
        <v>5</v>
      </c>
      <c r="I21" s="17">
        <v>9</v>
      </c>
      <c r="J21" s="17">
        <v>4</v>
      </c>
      <c r="K21" s="17">
        <v>6</v>
      </c>
      <c r="L21" s="12">
        <f t="shared" si="0"/>
        <v>-0.2857142857142857</v>
      </c>
      <c r="M21" s="12">
        <f t="shared" si="1"/>
        <v>-0.2857142857142857</v>
      </c>
    </row>
    <row r="22" spans="1:13" ht="15">
      <c r="A22" s="16" t="s">
        <v>61</v>
      </c>
      <c r="B22" s="17">
        <v>1</v>
      </c>
      <c r="C22" s="17">
        <v>2</v>
      </c>
      <c r="D22" s="17">
        <v>2</v>
      </c>
      <c r="E22" s="17">
        <v>4</v>
      </c>
      <c r="F22" s="17">
        <v>1</v>
      </c>
      <c r="G22" s="17">
        <v>6</v>
      </c>
      <c r="H22" s="17">
        <v>3</v>
      </c>
      <c r="I22" s="17">
        <v>2</v>
      </c>
      <c r="J22" s="17">
        <v>3</v>
      </c>
      <c r="K22" s="17">
        <v>4</v>
      </c>
      <c r="L22" s="12">
        <f t="shared" si="0"/>
        <v>0.4</v>
      </c>
      <c r="M22" s="12">
        <f t="shared" si="1"/>
        <v>1.3333333333333333</v>
      </c>
    </row>
    <row r="23" spans="1:13" ht="15">
      <c r="A23" s="16" t="s">
        <v>62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1</v>
      </c>
      <c r="K23" s="17">
        <v>0</v>
      </c>
      <c r="L23" s="12" t="str">
        <f t="shared" si="0"/>
        <v>--</v>
      </c>
      <c r="M23" s="12" t="str">
        <f t="shared" si="1"/>
        <v>--</v>
      </c>
    </row>
    <row r="24" spans="1:13" ht="15">
      <c r="A24" s="16" t="s">
        <v>63</v>
      </c>
      <c r="B24" s="17">
        <v>12</v>
      </c>
      <c r="C24" s="17">
        <v>20</v>
      </c>
      <c r="D24" s="17">
        <v>12</v>
      </c>
      <c r="E24" s="17">
        <v>14</v>
      </c>
      <c r="F24" s="17">
        <v>9</v>
      </c>
      <c r="G24" s="17">
        <v>13</v>
      </c>
      <c r="H24" s="17">
        <v>16</v>
      </c>
      <c r="I24" s="17">
        <v>17</v>
      </c>
      <c r="J24" s="17">
        <v>17</v>
      </c>
      <c r="K24" s="17">
        <v>21</v>
      </c>
      <c r="L24" s="12">
        <f t="shared" si="0"/>
        <v>0.15151515151515152</v>
      </c>
      <c r="M24" s="12">
        <f t="shared" si="1"/>
        <v>0.1875</v>
      </c>
    </row>
    <row r="25" spans="1:13" ht="15">
      <c r="A25" s="16" t="s">
        <v>64</v>
      </c>
      <c r="B25" s="17">
        <v>3</v>
      </c>
      <c r="C25" s="17">
        <v>5</v>
      </c>
      <c r="D25" s="17">
        <v>1</v>
      </c>
      <c r="E25" s="17">
        <v>1</v>
      </c>
      <c r="F25" s="17">
        <v>2</v>
      </c>
      <c r="G25" s="17">
        <v>2</v>
      </c>
      <c r="H25" s="17">
        <v>6</v>
      </c>
      <c r="I25" s="17">
        <v>1</v>
      </c>
      <c r="J25" s="17">
        <v>1</v>
      </c>
      <c r="K25" s="17">
        <v>9</v>
      </c>
      <c r="L25" s="12">
        <f t="shared" si="0"/>
        <v>0.42857142857142855</v>
      </c>
      <c r="M25" s="12">
        <f t="shared" si="1"/>
        <v>0.25</v>
      </c>
    </row>
    <row r="26" spans="1:13" ht="15">
      <c r="A26" s="16" t="s">
        <v>65</v>
      </c>
      <c r="B26" s="17">
        <v>3</v>
      </c>
      <c r="C26" s="17">
        <v>1</v>
      </c>
      <c r="D26" s="17">
        <v>0</v>
      </c>
      <c r="E26" s="17">
        <v>1</v>
      </c>
      <c r="F26" s="17">
        <v>1</v>
      </c>
      <c r="G26" s="17">
        <v>2</v>
      </c>
      <c r="H26" s="17">
        <v>0</v>
      </c>
      <c r="I26" s="17">
        <v>0</v>
      </c>
      <c r="J26" s="17">
        <v>0</v>
      </c>
      <c r="K26" s="17">
        <v>0</v>
      </c>
      <c r="L26" s="12" t="str">
        <f t="shared" si="0"/>
        <v>--</v>
      </c>
      <c r="M26" s="12">
        <f t="shared" si="1"/>
        <v>-1</v>
      </c>
    </row>
    <row r="27" spans="1:13" ht="15">
      <c r="A27" s="16" t="s">
        <v>66</v>
      </c>
      <c r="B27" s="17">
        <v>1</v>
      </c>
      <c r="C27" s="17">
        <v>11</v>
      </c>
      <c r="D27" s="17">
        <v>6</v>
      </c>
      <c r="E27" s="17">
        <v>9</v>
      </c>
      <c r="F27" s="17">
        <v>2</v>
      </c>
      <c r="G27" s="17">
        <v>6</v>
      </c>
      <c r="H27" s="17">
        <v>3</v>
      </c>
      <c r="I27" s="17">
        <v>9</v>
      </c>
      <c r="J27" s="17">
        <v>0</v>
      </c>
      <c r="K27" s="17">
        <v>6</v>
      </c>
      <c r="L27" s="12">
        <f t="shared" si="0"/>
        <v>-0.5</v>
      </c>
      <c r="M27" s="12">
        <f t="shared" si="1"/>
        <v>-0.5</v>
      </c>
    </row>
    <row r="28" spans="1:13" ht="15">
      <c r="A28" s="16" t="s">
        <v>67</v>
      </c>
      <c r="B28" s="17">
        <v>62</v>
      </c>
      <c r="C28" s="17">
        <v>13</v>
      </c>
      <c r="D28" s="17">
        <v>65</v>
      </c>
      <c r="E28" s="17">
        <v>14</v>
      </c>
      <c r="F28" s="17">
        <v>70</v>
      </c>
      <c r="G28" s="17">
        <v>12</v>
      </c>
      <c r="H28" s="17">
        <v>71</v>
      </c>
      <c r="I28" s="17">
        <v>15</v>
      </c>
      <c r="J28" s="17">
        <v>69</v>
      </c>
      <c r="K28" s="17">
        <v>12</v>
      </c>
      <c r="L28" s="12">
        <f t="shared" si="0"/>
        <v>-0.05813953488372093</v>
      </c>
      <c r="M28" s="12">
        <f t="shared" si="1"/>
        <v>0.08</v>
      </c>
    </row>
    <row r="29" spans="1:13" ht="15">
      <c r="A29" s="16" t="s">
        <v>68</v>
      </c>
      <c r="B29" s="17">
        <v>38</v>
      </c>
      <c r="C29" s="17">
        <v>10</v>
      </c>
      <c r="D29" s="17">
        <v>29</v>
      </c>
      <c r="E29" s="17">
        <v>14</v>
      </c>
      <c r="F29" s="17">
        <v>25</v>
      </c>
      <c r="G29" s="17">
        <v>14</v>
      </c>
      <c r="H29" s="17">
        <v>31</v>
      </c>
      <c r="I29" s="17">
        <v>10</v>
      </c>
      <c r="J29" s="17">
        <v>19</v>
      </c>
      <c r="K29" s="17">
        <v>12</v>
      </c>
      <c r="L29" s="12">
        <f t="shared" si="0"/>
        <v>-0.24390243902439024</v>
      </c>
      <c r="M29" s="12">
        <f t="shared" si="1"/>
        <v>-0.3541666666666667</v>
      </c>
    </row>
    <row r="30" spans="1:13" ht="15">
      <c r="A30" s="16" t="s">
        <v>69</v>
      </c>
      <c r="B30" s="17">
        <v>8</v>
      </c>
      <c r="C30" s="17">
        <v>2</v>
      </c>
      <c r="D30" s="17">
        <v>6</v>
      </c>
      <c r="E30" s="17">
        <v>4</v>
      </c>
      <c r="F30" s="17">
        <v>6</v>
      </c>
      <c r="G30" s="17">
        <v>1</v>
      </c>
      <c r="H30" s="17">
        <v>11</v>
      </c>
      <c r="I30" s="17">
        <v>1</v>
      </c>
      <c r="J30" s="17">
        <v>9</v>
      </c>
      <c r="K30" s="17">
        <v>1</v>
      </c>
      <c r="L30" s="12">
        <f t="shared" si="0"/>
        <v>-0.16666666666666666</v>
      </c>
      <c r="M30" s="12">
        <f t="shared" si="1"/>
        <v>0</v>
      </c>
    </row>
    <row r="31" spans="1:13" ht="15">
      <c r="A31" s="16" t="s">
        <v>70</v>
      </c>
      <c r="B31" s="17">
        <v>1</v>
      </c>
      <c r="C31" s="17">
        <v>0</v>
      </c>
      <c r="D31" s="17">
        <v>2</v>
      </c>
      <c r="E31" s="17">
        <v>0</v>
      </c>
      <c r="F31" s="17">
        <v>2</v>
      </c>
      <c r="G31" s="17">
        <v>0</v>
      </c>
      <c r="H31" s="17">
        <v>4</v>
      </c>
      <c r="I31" s="17">
        <v>0</v>
      </c>
      <c r="J31" s="17">
        <v>5</v>
      </c>
      <c r="K31" s="17">
        <v>0</v>
      </c>
      <c r="L31" s="12">
        <f t="shared" si="0"/>
        <v>0.25</v>
      </c>
      <c r="M31" s="12">
        <f t="shared" si="1"/>
        <v>4</v>
      </c>
    </row>
    <row r="32" spans="1:13" s="15" customFormat="1" ht="15">
      <c r="A32" s="13" t="s">
        <v>37</v>
      </c>
      <c r="B32" s="18">
        <f>SUM(B5:B31)</f>
        <v>329</v>
      </c>
      <c r="C32" s="18">
        <f aca="true" t="shared" si="2" ref="C32:K32">SUM(C5:C31)</f>
        <v>217</v>
      </c>
      <c r="D32" s="18">
        <f t="shared" si="2"/>
        <v>365</v>
      </c>
      <c r="E32" s="18">
        <f t="shared" si="2"/>
        <v>211</v>
      </c>
      <c r="F32" s="18">
        <f t="shared" si="2"/>
        <v>361</v>
      </c>
      <c r="G32" s="18">
        <f t="shared" si="2"/>
        <v>225</v>
      </c>
      <c r="H32" s="18">
        <f t="shared" si="2"/>
        <v>365</v>
      </c>
      <c r="I32" s="18">
        <f t="shared" si="2"/>
        <v>233</v>
      </c>
      <c r="J32" s="18">
        <f t="shared" si="2"/>
        <v>353</v>
      </c>
      <c r="K32" s="18">
        <f t="shared" si="2"/>
        <v>265</v>
      </c>
      <c r="L32" s="14">
        <f t="shared" si="0"/>
        <v>0.033444816053511704</v>
      </c>
      <c r="M32" s="14">
        <f t="shared" si="1"/>
        <v>0.13186813186813187</v>
      </c>
    </row>
    <row r="33" spans="1:12" ht="15">
      <c r="A33" s="22" t="s">
        <v>15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5"/>
    </row>
    <row r="34" spans="1:13" ht="15">
      <c r="A34" s="16" t="s">
        <v>71</v>
      </c>
      <c r="B34" s="17">
        <v>2</v>
      </c>
      <c r="C34" s="17">
        <v>2</v>
      </c>
      <c r="D34" s="17">
        <v>1</v>
      </c>
      <c r="E34" s="17">
        <v>1</v>
      </c>
      <c r="F34" s="17">
        <v>0</v>
      </c>
      <c r="G34" s="17">
        <v>0</v>
      </c>
      <c r="H34" s="17">
        <v>2</v>
      </c>
      <c r="I34" s="17">
        <v>1</v>
      </c>
      <c r="J34" s="17">
        <v>1</v>
      </c>
      <c r="K34" s="17">
        <v>2</v>
      </c>
      <c r="L34" s="12">
        <f aca="true" t="shared" si="3" ref="L34:L43">IF(SUM(H34:I34)=0,"--",((SUM(J34:K34)-SUM(H34:I34))/SUM(H34:I34)))</f>
        <v>0</v>
      </c>
      <c r="M34" s="12">
        <f aca="true" t="shared" si="4" ref="M34:M43">IF(SUM(B34:C34)=0,"--",((SUM(J34:K34)-SUM(B34:C34))/SUM(B34:C34)))</f>
        <v>-0.25</v>
      </c>
    </row>
    <row r="35" spans="1:13" ht="15">
      <c r="A35" s="16" t="s">
        <v>72</v>
      </c>
      <c r="B35" s="17">
        <v>0</v>
      </c>
      <c r="C35" s="17">
        <v>1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2" t="str">
        <f t="shared" si="3"/>
        <v>--</v>
      </c>
      <c r="M35" s="12">
        <f t="shared" si="4"/>
        <v>-1</v>
      </c>
    </row>
    <row r="36" spans="1:13" ht="15">
      <c r="A36" s="16" t="s">
        <v>73</v>
      </c>
      <c r="B36" s="17">
        <v>1</v>
      </c>
      <c r="C36" s="17">
        <v>0</v>
      </c>
      <c r="D36" s="17">
        <v>0</v>
      </c>
      <c r="E36" s="17">
        <v>0</v>
      </c>
      <c r="F36" s="17">
        <v>1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2" t="str">
        <f t="shared" si="3"/>
        <v>--</v>
      </c>
      <c r="M36" s="12">
        <f t="shared" si="4"/>
        <v>-1</v>
      </c>
    </row>
    <row r="37" spans="1:13" ht="15">
      <c r="A37" s="16" t="s">
        <v>74</v>
      </c>
      <c r="B37" s="17">
        <v>7</v>
      </c>
      <c r="C37" s="17">
        <v>3</v>
      </c>
      <c r="D37" s="17">
        <v>14</v>
      </c>
      <c r="E37" s="17">
        <v>5</v>
      </c>
      <c r="F37" s="17">
        <v>9</v>
      </c>
      <c r="G37" s="17">
        <v>8</v>
      </c>
      <c r="H37" s="17">
        <v>0</v>
      </c>
      <c r="I37" s="17">
        <v>0</v>
      </c>
      <c r="J37" s="17">
        <v>0</v>
      </c>
      <c r="K37" s="17">
        <v>0</v>
      </c>
      <c r="L37" s="12" t="str">
        <f t="shared" si="3"/>
        <v>--</v>
      </c>
      <c r="M37" s="12">
        <f t="shared" si="4"/>
        <v>-1</v>
      </c>
    </row>
    <row r="38" spans="1:13" ht="15">
      <c r="A38" s="16" t="s">
        <v>75</v>
      </c>
      <c r="B38" s="17">
        <v>1</v>
      </c>
      <c r="C38" s="17">
        <v>0</v>
      </c>
      <c r="D38" s="17">
        <v>0</v>
      </c>
      <c r="E38" s="17">
        <v>0</v>
      </c>
      <c r="F38" s="17">
        <v>2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2" t="str">
        <f t="shared" si="3"/>
        <v>--</v>
      </c>
      <c r="M38" s="12">
        <f t="shared" si="4"/>
        <v>-1</v>
      </c>
    </row>
    <row r="39" spans="1:13" ht="15">
      <c r="A39" s="16" t="s">
        <v>76</v>
      </c>
      <c r="B39" s="17">
        <v>0</v>
      </c>
      <c r="C39" s="17">
        <v>1</v>
      </c>
      <c r="D39" s="17">
        <v>1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2" t="str">
        <f t="shared" si="3"/>
        <v>--</v>
      </c>
      <c r="M39" s="12">
        <f t="shared" si="4"/>
        <v>-1</v>
      </c>
    </row>
    <row r="40" spans="1:13" ht="15">
      <c r="A40" s="16" t="s">
        <v>77</v>
      </c>
      <c r="B40" s="17">
        <v>0</v>
      </c>
      <c r="C40" s="17">
        <v>0</v>
      </c>
      <c r="D40" s="17">
        <v>0</v>
      </c>
      <c r="E40" s="17">
        <v>0</v>
      </c>
      <c r="F40" s="17">
        <v>1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2" t="str">
        <f t="shared" si="3"/>
        <v>--</v>
      </c>
      <c r="M40" s="12" t="str">
        <f t="shared" si="4"/>
        <v>--</v>
      </c>
    </row>
    <row r="41" spans="1:13" ht="15">
      <c r="A41" s="16" t="s">
        <v>78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1</v>
      </c>
      <c r="J41" s="17">
        <v>0</v>
      </c>
      <c r="K41" s="17">
        <v>0</v>
      </c>
      <c r="L41" s="12">
        <f t="shared" si="3"/>
        <v>-1</v>
      </c>
      <c r="M41" s="12" t="str">
        <f t="shared" si="4"/>
        <v>--</v>
      </c>
    </row>
    <row r="42" spans="1:13" ht="15">
      <c r="A42" s="16" t="s">
        <v>79</v>
      </c>
      <c r="B42" s="17">
        <v>1</v>
      </c>
      <c r="C42" s="17">
        <v>1</v>
      </c>
      <c r="D42" s="17">
        <v>4</v>
      </c>
      <c r="E42" s="17">
        <v>1</v>
      </c>
      <c r="F42" s="17">
        <v>2</v>
      </c>
      <c r="G42" s="17">
        <v>2</v>
      </c>
      <c r="H42" s="17">
        <v>0</v>
      </c>
      <c r="I42" s="17">
        <v>0</v>
      </c>
      <c r="J42" s="17">
        <v>0</v>
      </c>
      <c r="K42" s="17">
        <v>0</v>
      </c>
      <c r="L42" s="12" t="str">
        <f t="shared" si="3"/>
        <v>--</v>
      </c>
      <c r="M42" s="12">
        <f t="shared" si="4"/>
        <v>-1</v>
      </c>
    </row>
    <row r="43" spans="1:13" s="15" customFormat="1" ht="15">
      <c r="A43" s="13" t="s">
        <v>37</v>
      </c>
      <c r="B43" s="18">
        <f>SUM(B34:B42)</f>
        <v>12</v>
      </c>
      <c r="C43" s="18">
        <f aca="true" t="shared" si="5" ref="C43:K43">SUM(C34:C42)</f>
        <v>8</v>
      </c>
      <c r="D43" s="18">
        <f t="shared" si="5"/>
        <v>20</v>
      </c>
      <c r="E43" s="18">
        <f t="shared" si="5"/>
        <v>7</v>
      </c>
      <c r="F43" s="18">
        <f t="shared" si="5"/>
        <v>15</v>
      </c>
      <c r="G43" s="18">
        <f t="shared" si="5"/>
        <v>10</v>
      </c>
      <c r="H43" s="18">
        <f t="shared" si="5"/>
        <v>2</v>
      </c>
      <c r="I43" s="18">
        <f t="shared" si="5"/>
        <v>2</v>
      </c>
      <c r="J43" s="18">
        <f t="shared" si="5"/>
        <v>1</v>
      </c>
      <c r="K43" s="18">
        <f t="shared" si="5"/>
        <v>2</v>
      </c>
      <c r="L43" s="14">
        <f t="shared" si="3"/>
        <v>-0.25</v>
      </c>
      <c r="M43" s="14">
        <f t="shared" si="4"/>
        <v>-0.85</v>
      </c>
    </row>
    <row r="44" spans="1:12" ht="15">
      <c r="A44" s="22" t="s">
        <v>80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5"/>
    </row>
    <row r="45" spans="1:13" ht="15">
      <c r="A45" s="16" t="s">
        <v>47</v>
      </c>
      <c r="B45" s="17">
        <v>16</v>
      </c>
      <c r="C45" s="17">
        <v>5</v>
      </c>
      <c r="D45" s="17">
        <v>10</v>
      </c>
      <c r="E45" s="17">
        <v>3</v>
      </c>
      <c r="F45" s="17">
        <v>5</v>
      </c>
      <c r="G45" s="17">
        <v>1</v>
      </c>
      <c r="H45" s="17">
        <v>7</v>
      </c>
      <c r="I45" s="17">
        <v>0</v>
      </c>
      <c r="J45" s="17">
        <v>10</v>
      </c>
      <c r="K45" s="17">
        <v>5</v>
      </c>
      <c r="L45" s="12">
        <f aca="true" t="shared" si="6" ref="L45:L55">IF(SUM(H45:I45)=0,"--",((SUM(J45:K45)-SUM(H45:I45))/SUM(H45:I45)))</f>
        <v>1.1428571428571428</v>
      </c>
      <c r="M45" s="12">
        <f aca="true" t="shared" si="7" ref="M45:M55">IF(SUM(B45:C45)=0,"--",((SUM(J45:K45)-SUM(B45:C45))/SUM(B45:C45)))</f>
        <v>-0.2857142857142857</v>
      </c>
    </row>
    <row r="46" spans="1:13" ht="15">
      <c r="A46" s="16" t="s">
        <v>51</v>
      </c>
      <c r="B46" s="17">
        <v>4</v>
      </c>
      <c r="C46" s="17">
        <v>3</v>
      </c>
      <c r="D46" s="17">
        <v>4</v>
      </c>
      <c r="E46" s="17">
        <v>6</v>
      </c>
      <c r="F46" s="17">
        <v>5</v>
      </c>
      <c r="G46" s="17">
        <v>5</v>
      </c>
      <c r="H46" s="17">
        <v>3</v>
      </c>
      <c r="I46" s="17">
        <v>6</v>
      </c>
      <c r="J46" s="17">
        <v>2</v>
      </c>
      <c r="K46" s="17">
        <v>10</v>
      </c>
      <c r="L46" s="12">
        <f t="shared" si="6"/>
        <v>0.3333333333333333</v>
      </c>
      <c r="M46" s="12">
        <f t="shared" si="7"/>
        <v>0.7142857142857143</v>
      </c>
    </row>
    <row r="47" spans="1:13" ht="15">
      <c r="A47" s="16" t="s">
        <v>52</v>
      </c>
      <c r="B47" s="17">
        <v>13</v>
      </c>
      <c r="C47" s="17">
        <v>4</v>
      </c>
      <c r="D47" s="17">
        <v>8</v>
      </c>
      <c r="E47" s="17">
        <v>8</v>
      </c>
      <c r="F47" s="17">
        <v>8</v>
      </c>
      <c r="G47" s="17">
        <v>4</v>
      </c>
      <c r="H47" s="17">
        <v>9</v>
      </c>
      <c r="I47" s="17">
        <v>4</v>
      </c>
      <c r="J47" s="17">
        <v>8</v>
      </c>
      <c r="K47" s="17">
        <v>5</v>
      </c>
      <c r="L47" s="12">
        <f t="shared" si="6"/>
        <v>0</v>
      </c>
      <c r="M47" s="12">
        <f t="shared" si="7"/>
        <v>-0.23529411764705882</v>
      </c>
    </row>
    <row r="48" spans="1:13" ht="15">
      <c r="A48" s="16" t="s">
        <v>55</v>
      </c>
      <c r="B48" s="17">
        <v>6</v>
      </c>
      <c r="C48" s="17">
        <v>6</v>
      </c>
      <c r="D48" s="17">
        <v>7</v>
      </c>
      <c r="E48" s="17">
        <v>7</v>
      </c>
      <c r="F48" s="17">
        <v>10</v>
      </c>
      <c r="G48" s="17">
        <v>6</v>
      </c>
      <c r="H48" s="17">
        <v>4</v>
      </c>
      <c r="I48" s="17">
        <v>12</v>
      </c>
      <c r="J48" s="17">
        <v>7</v>
      </c>
      <c r="K48" s="17">
        <v>7</v>
      </c>
      <c r="L48" s="12">
        <f t="shared" si="6"/>
        <v>-0.125</v>
      </c>
      <c r="M48" s="12">
        <f t="shared" si="7"/>
        <v>0.16666666666666666</v>
      </c>
    </row>
    <row r="49" spans="1:13" ht="15">
      <c r="A49" s="16" t="s">
        <v>81</v>
      </c>
      <c r="B49" s="17">
        <v>0</v>
      </c>
      <c r="C49" s="17">
        <v>0</v>
      </c>
      <c r="D49" s="17">
        <v>0</v>
      </c>
      <c r="E49" s="17">
        <v>0</v>
      </c>
      <c r="F49" s="17">
        <v>5</v>
      </c>
      <c r="G49" s="17">
        <v>2</v>
      </c>
      <c r="H49" s="17">
        <v>1</v>
      </c>
      <c r="I49" s="17">
        <v>2</v>
      </c>
      <c r="J49" s="17">
        <v>5</v>
      </c>
      <c r="K49" s="17">
        <v>2</v>
      </c>
      <c r="L49" s="12">
        <f t="shared" si="6"/>
        <v>1.3333333333333333</v>
      </c>
      <c r="M49" s="12" t="str">
        <f t="shared" si="7"/>
        <v>--</v>
      </c>
    </row>
    <row r="50" spans="1:13" ht="15">
      <c r="A50" s="16" t="s">
        <v>60</v>
      </c>
      <c r="B50" s="17">
        <v>5</v>
      </c>
      <c r="C50" s="17">
        <v>3</v>
      </c>
      <c r="D50" s="17">
        <v>7</v>
      </c>
      <c r="E50" s="17">
        <v>3</v>
      </c>
      <c r="F50" s="17">
        <v>2</v>
      </c>
      <c r="G50" s="17">
        <v>8</v>
      </c>
      <c r="H50" s="17">
        <v>8</v>
      </c>
      <c r="I50" s="17">
        <v>10</v>
      </c>
      <c r="J50" s="17">
        <v>9</v>
      </c>
      <c r="K50" s="17">
        <v>9</v>
      </c>
      <c r="L50" s="12">
        <f t="shared" si="6"/>
        <v>0</v>
      </c>
      <c r="M50" s="12">
        <f t="shared" si="7"/>
        <v>1.25</v>
      </c>
    </row>
    <row r="51" spans="1:13" ht="15">
      <c r="A51" s="16" t="s">
        <v>61</v>
      </c>
      <c r="B51" s="17">
        <v>3</v>
      </c>
      <c r="C51" s="17">
        <v>3</v>
      </c>
      <c r="D51" s="17">
        <v>2</v>
      </c>
      <c r="E51" s="17">
        <v>3</v>
      </c>
      <c r="F51" s="17">
        <v>3</v>
      </c>
      <c r="G51" s="17">
        <v>2</v>
      </c>
      <c r="H51" s="17">
        <v>1</v>
      </c>
      <c r="I51" s="17">
        <v>4</v>
      </c>
      <c r="J51" s="17"/>
      <c r="K51" s="17">
        <v>1</v>
      </c>
      <c r="L51" s="12">
        <f t="shared" si="6"/>
        <v>-0.8</v>
      </c>
      <c r="M51" s="12">
        <f t="shared" si="7"/>
        <v>-0.8333333333333334</v>
      </c>
    </row>
    <row r="52" spans="1:13" ht="15">
      <c r="A52" s="16" t="s">
        <v>67</v>
      </c>
      <c r="B52" s="17">
        <v>66</v>
      </c>
      <c r="C52" s="17">
        <v>11</v>
      </c>
      <c r="D52" s="17">
        <v>65</v>
      </c>
      <c r="E52" s="17">
        <v>13</v>
      </c>
      <c r="F52" s="17">
        <v>63</v>
      </c>
      <c r="G52" s="17">
        <v>13</v>
      </c>
      <c r="H52" s="17">
        <v>72</v>
      </c>
      <c r="I52" s="17">
        <v>13</v>
      </c>
      <c r="J52" s="17">
        <v>48</v>
      </c>
      <c r="K52" s="17">
        <v>9</v>
      </c>
      <c r="L52" s="12">
        <f t="shared" si="6"/>
        <v>-0.32941176470588235</v>
      </c>
      <c r="M52" s="12">
        <f t="shared" si="7"/>
        <v>-0.2597402597402597</v>
      </c>
    </row>
    <row r="53" spans="1:13" ht="15">
      <c r="A53" s="16" t="s">
        <v>68</v>
      </c>
      <c r="B53" s="17">
        <v>5</v>
      </c>
      <c r="C53" s="17">
        <v>2</v>
      </c>
      <c r="D53" s="17">
        <v>12</v>
      </c>
      <c r="E53" s="17">
        <v>5</v>
      </c>
      <c r="F53" s="17">
        <v>7</v>
      </c>
      <c r="G53" s="17">
        <v>2</v>
      </c>
      <c r="H53" s="17">
        <v>12</v>
      </c>
      <c r="I53" s="17">
        <v>3</v>
      </c>
      <c r="J53" s="17">
        <v>10</v>
      </c>
      <c r="K53" s="17">
        <v>4</v>
      </c>
      <c r="L53" s="12">
        <f t="shared" si="6"/>
        <v>-0.06666666666666667</v>
      </c>
      <c r="M53" s="12">
        <f t="shared" si="7"/>
        <v>1</v>
      </c>
    </row>
    <row r="54" spans="1:13" ht="15">
      <c r="A54" s="16" t="s">
        <v>69</v>
      </c>
      <c r="B54" s="17">
        <v>6</v>
      </c>
      <c r="C54" s="17">
        <v>3</v>
      </c>
      <c r="D54" s="17">
        <v>3</v>
      </c>
      <c r="E54" s="17">
        <v>1</v>
      </c>
      <c r="F54" s="17">
        <v>10</v>
      </c>
      <c r="G54" s="17">
        <v>2</v>
      </c>
      <c r="H54" s="17">
        <v>7</v>
      </c>
      <c r="I54" s="17">
        <v>1</v>
      </c>
      <c r="J54" s="17">
        <v>7</v>
      </c>
      <c r="K54" s="17">
        <v>2</v>
      </c>
      <c r="L54" s="12">
        <f t="shared" si="6"/>
        <v>0.125</v>
      </c>
      <c r="M54" s="12">
        <f t="shared" si="7"/>
        <v>0</v>
      </c>
    </row>
    <row r="55" spans="1:13" s="15" customFormat="1" ht="15">
      <c r="A55" s="13" t="s">
        <v>37</v>
      </c>
      <c r="B55" s="18">
        <f>SUM(B45:B54)</f>
        <v>124</v>
      </c>
      <c r="C55" s="18">
        <f aca="true" t="shared" si="8" ref="C55:K55">SUM(C45:C54)</f>
        <v>40</v>
      </c>
      <c r="D55" s="18">
        <f t="shared" si="8"/>
        <v>118</v>
      </c>
      <c r="E55" s="18">
        <f t="shared" si="8"/>
        <v>49</v>
      </c>
      <c r="F55" s="18">
        <f t="shared" si="8"/>
        <v>118</v>
      </c>
      <c r="G55" s="18">
        <f t="shared" si="8"/>
        <v>45</v>
      </c>
      <c r="H55" s="18">
        <f t="shared" si="8"/>
        <v>124</v>
      </c>
      <c r="I55" s="18">
        <f t="shared" si="8"/>
        <v>55</v>
      </c>
      <c r="J55" s="18">
        <f t="shared" si="8"/>
        <v>106</v>
      </c>
      <c r="K55" s="18">
        <f t="shared" si="8"/>
        <v>54</v>
      </c>
      <c r="L55" s="14">
        <f t="shared" si="6"/>
        <v>-0.10614525139664804</v>
      </c>
      <c r="M55" s="14">
        <f t="shared" si="7"/>
        <v>-0.024390243902439025</v>
      </c>
    </row>
    <row r="56" ht="15">
      <c r="A56" s="21" t="s">
        <v>82</v>
      </c>
    </row>
    <row r="57" spans="1:13" s="15" customFormat="1" ht="15">
      <c r="A57" s="16" t="s">
        <v>41</v>
      </c>
      <c r="B57" s="17">
        <f>B32</f>
        <v>329</v>
      </c>
      <c r="C57" s="17">
        <f aca="true" t="shared" si="9" ref="C57:K57">C32</f>
        <v>217</v>
      </c>
      <c r="D57" s="17">
        <f t="shared" si="9"/>
        <v>365</v>
      </c>
      <c r="E57" s="17">
        <f t="shared" si="9"/>
        <v>211</v>
      </c>
      <c r="F57" s="17">
        <f t="shared" si="9"/>
        <v>361</v>
      </c>
      <c r="G57" s="17">
        <f t="shared" si="9"/>
        <v>225</v>
      </c>
      <c r="H57" s="17">
        <f t="shared" si="9"/>
        <v>365</v>
      </c>
      <c r="I57" s="17">
        <f t="shared" si="9"/>
        <v>233</v>
      </c>
      <c r="J57" s="17">
        <f t="shared" si="9"/>
        <v>353</v>
      </c>
      <c r="K57" s="17">
        <f t="shared" si="9"/>
        <v>265</v>
      </c>
      <c r="L57" s="12">
        <f>IF(SUM(H57:I57)=0,"--",((SUM(J57:K57)-SUM(H57:I57))/SUM(H57:I57)))</f>
        <v>0.033444816053511704</v>
      </c>
      <c r="M57" s="12">
        <f>IF(SUM(B57:C57)=0,"--",((SUM(J57:K57)-SUM(B57:C57))/SUM(B57:C57)))</f>
        <v>0.13186813186813187</v>
      </c>
    </row>
    <row r="58" spans="1:13" s="15" customFormat="1" ht="15">
      <c r="A58" s="16" t="s">
        <v>84</v>
      </c>
      <c r="B58" s="17">
        <f>B43</f>
        <v>12</v>
      </c>
      <c r="C58" s="17">
        <f aca="true" t="shared" si="10" ref="C58:K58">C43</f>
        <v>8</v>
      </c>
      <c r="D58" s="17">
        <f t="shared" si="10"/>
        <v>20</v>
      </c>
      <c r="E58" s="17">
        <f t="shared" si="10"/>
        <v>7</v>
      </c>
      <c r="F58" s="17">
        <f t="shared" si="10"/>
        <v>15</v>
      </c>
      <c r="G58" s="17">
        <f t="shared" si="10"/>
        <v>10</v>
      </c>
      <c r="H58" s="17">
        <f t="shared" si="10"/>
        <v>2</v>
      </c>
      <c r="I58" s="17">
        <f t="shared" si="10"/>
        <v>2</v>
      </c>
      <c r="J58" s="17">
        <f t="shared" si="10"/>
        <v>1</v>
      </c>
      <c r="K58" s="17">
        <f t="shared" si="10"/>
        <v>2</v>
      </c>
      <c r="L58" s="12">
        <f>IF(SUM(H58:I58)=0,"--",((SUM(J58:K58)-SUM(H58:I58))/SUM(H58:I58)))</f>
        <v>-0.25</v>
      </c>
      <c r="M58" s="12">
        <f>IF(SUM(B58:C58)=0,"--",((SUM(J58:K58)-SUM(B58:C58))/SUM(B58:C58)))</f>
        <v>-0.85</v>
      </c>
    </row>
    <row r="59" spans="1:13" s="15" customFormat="1" ht="15">
      <c r="A59" s="16" t="s">
        <v>40</v>
      </c>
      <c r="B59" s="17">
        <f>B55</f>
        <v>124</v>
      </c>
      <c r="C59" s="17">
        <f aca="true" t="shared" si="11" ref="C59:K59">C55</f>
        <v>40</v>
      </c>
      <c r="D59" s="17">
        <f t="shared" si="11"/>
        <v>118</v>
      </c>
      <c r="E59" s="17">
        <f t="shared" si="11"/>
        <v>49</v>
      </c>
      <c r="F59" s="17">
        <f t="shared" si="11"/>
        <v>118</v>
      </c>
      <c r="G59" s="17">
        <f t="shared" si="11"/>
        <v>45</v>
      </c>
      <c r="H59" s="17">
        <f t="shared" si="11"/>
        <v>124</v>
      </c>
      <c r="I59" s="17">
        <f t="shared" si="11"/>
        <v>55</v>
      </c>
      <c r="J59" s="17">
        <f t="shared" si="11"/>
        <v>106</v>
      </c>
      <c r="K59" s="17">
        <f t="shared" si="11"/>
        <v>54</v>
      </c>
      <c r="L59" s="12">
        <f>IF(SUM(H59:I59)=0,"--",((SUM(J59:K59)-SUM(H59:I59))/SUM(H59:I59)))</f>
        <v>-0.10614525139664804</v>
      </c>
      <c r="M59" s="12">
        <f>IF(SUM(B59:C59)=0,"--",((SUM(J59:K59)-SUM(B59:C59))/SUM(B59:C59)))</f>
        <v>-0.024390243902439025</v>
      </c>
    </row>
    <row r="60" spans="1:13" s="15" customFormat="1" ht="15">
      <c r="A60" s="13" t="s">
        <v>37</v>
      </c>
      <c r="B60" s="18">
        <f>SUM(B57:B59)</f>
        <v>465</v>
      </c>
      <c r="C60" s="18">
        <f aca="true" t="shared" si="12" ref="C60:K60">SUM(C57:C59)</f>
        <v>265</v>
      </c>
      <c r="D60" s="18">
        <f t="shared" si="12"/>
        <v>503</v>
      </c>
      <c r="E60" s="18">
        <f t="shared" si="12"/>
        <v>267</v>
      </c>
      <c r="F60" s="18">
        <f t="shared" si="12"/>
        <v>494</v>
      </c>
      <c r="G60" s="18">
        <f t="shared" si="12"/>
        <v>280</v>
      </c>
      <c r="H60" s="18">
        <f t="shared" si="12"/>
        <v>491</v>
      </c>
      <c r="I60" s="18">
        <f t="shared" si="12"/>
        <v>290</v>
      </c>
      <c r="J60" s="18">
        <f t="shared" si="12"/>
        <v>460</v>
      </c>
      <c r="K60" s="18">
        <f t="shared" si="12"/>
        <v>321</v>
      </c>
      <c r="L60" s="14">
        <f>IF(SUM(H60:I60)=0,"--",((SUM(J60:K60)-SUM(H60:I60))/SUM(H60:I60)))</f>
        <v>0</v>
      </c>
      <c r="M60" s="14">
        <f>IF(SUM(B60:C60)=0,"--",((SUM(J60:K60)-SUM(B60:C60))/SUM(B60:C60)))</f>
        <v>0.06986301369863014</v>
      </c>
    </row>
    <row r="61" spans="1:13" s="15" customFormat="1" ht="15">
      <c r="A61" s="54" t="s">
        <v>237</v>
      </c>
      <c r="B61" s="55">
        <v>7</v>
      </c>
      <c r="C61" s="55">
        <v>3</v>
      </c>
      <c r="D61" s="55">
        <v>1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6" t="s">
        <v>238</v>
      </c>
      <c r="M61" s="56" t="s">
        <v>238</v>
      </c>
    </row>
    <row r="62" ht="15">
      <c r="A62" s="16" t="s">
        <v>239</v>
      </c>
    </row>
  </sheetData>
  <sheetProtection/>
  <mergeCells count="6">
    <mergeCell ref="L2:M2"/>
    <mergeCell ref="B2:C2"/>
    <mergeCell ref="D2:E2"/>
    <mergeCell ref="F2:G2"/>
    <mergeCell ref="H2:I2"/>
    <mergeCell ref="J2:K2"/>
  </mergeCells>
  <printOptions/>
  <pageMargins left="0.2" right="0.2" top="0.75" bottom="0.75" header="0.3" footer="0.3"/>
  <pageSetup fitToHeight="2" fitToWidth="1" horizontalDpi="600" verticalDpi="600" orientation="portrait" scale="66" r:id="rId1"/>
  <ignoredErrors>
    <ignoredError sqref="M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PageLayoutView="0" workbookViewId="0" topLeftCell="A1">
      <selection activeCell="P42" sqref="P42"/>
    </sheetView>
  </sheetViews>
  <sheetFormatPr defaultColWidth="9.140625" defaultRowHeight="15"/>
  <cols>
    <col min="1" max="1" width="47.00390625" style="0" customWidth="1"/>
    <col min="7" max="7" width="9.8515625" style="0" customWidth="1"/>
  </cols>
  <sheetData>
    <row r="1" spans="1:13" s="20" customFormat="1" ht="19.5" thickBot="1">
      <c r="A1" s="15" t="s">
        <v>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20" customFormat="1" ht="15">
      <c r="A2" s="9"/>
      <c r="B2" s="58" t="s">
        <v>28</v>
      </c>
      <c r="C2" s="58"/>
      <c r="D2" s="58" t="s">
        <v>29</v>
      </c>
      <c r="E2" s="58"/>
      <c r="F2" s="58" t="s">
        <v>30</v>
      </c>
      <c r="G2" s="58"/>
      <c r="H2" s="58" t="s">
        <v>31</v>
      </c>
      <c r="I2" s="58"/>
      <c r="J2" s="58" t="s">
        <v>36</v>
      </c>
      <c r="K2" s="58"/>
      <c r="L2" s="58" t="s">
        <v>32</v>
      </c>
      <c r="M2" s="58"/>
    </row>
    <row r="3" spans="1:13" s="20" customFormat="1" ht="15.75" thickBot="1">
      <c r="A3" s="10" t="s">
        <v>33</v>
      </c>
      <c r="B3" s="7" t="s">
        <v>0</v>
      </c>
      <c r="C3" s="7" t="s">
        <v>1</v>
      </c>
      <c r="D3" s="7" t="s">
        <v>0</v>
      </c>
      <c r="E3" s="7" t="s">
        <v>1</v>
      </c>
      <c r="F3" s="7" t="s">
        <v>0</v>
      </c>
      <c r="G3" s="7" t="s">
        <v>1</v>
      </c>
      <c r="H3" s="7" t="s">
        <v>0</v>
      </c>
      <c r="I3" s="7" t="s">
        <v>1</v>
      </c>
      <c r="J3" s="7" t="s">
        <v>0</v>
      </c>
      <c r="K3" s="7" t="s">
        <v>1</v>
      </c>
      <c r="L3" s="8" t="s">
        <v>34</v>
      </c>
      <c r="M3" s="8" t="s">
        <v>35</v>
      </c>
    </row>
    <row r="4" spans="1:13" s="20" customFormat="1" ht="15">
      <c r="A4" s="21" t="s">
        <v>41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">
      <c r="A5" s="16" t="s">
        <v>86</v>
      </c>
      <c r="B5" s="17">
        <v>65</v>
      </c>
      <c r="C5" s="17">
        <v>2</v>
      </c>
      <c r="D5" s="17">
        <v>58</v>
      </c>
      <c r="E5" s="17">
        <v>4</v>
      </c>
      <c r="F5" s="17">
        <v>48</v>
      </c>
      <c r="G5" s="17">
        <v>3</v>
      </c>
      <c r="H5" s="17">
        <v>46</v>
      </c>
      <c r="I5" s="17">
        <v>3</v>
      </c>
      <c r="J5" s="17">
        <v>61</v>
      </c>
      <c r="K5" s="17">
        <v>2</v>
      </c>
      <c r="L5" s="6">
        <f>IF(SUM(H5:I5)=0,"--",((SUM(J5:K5)-SUM(H5:I5))/SUM(H5:I5)))</f>
        <v>0.2857142857142857</v>
      </c>
      <c r="M5" s="6">
        <f>IF(SUM(B5:C5)=0,"--",((SUM(J5:K5)-SUM(B5:C5))/SUM(B5:C5)))</f>
        <v>-0.05970149253731343</v>
      </c>
    </row>
    <row r="6" spans="1:13" ht="15">
      <c r="A6" s="16" t="s">
        <v>87</v>
      </c>
      <c r="B6" s="17">
        <v>1</v>
      </c>
      <c r="C6" s="17">
        <v>2</v>
      </c>
      <c r="D6" s="17">
        <v>1</v>
      </c>
      <c r="E6" s="17">
        <v>3</v>
      </c>
      <c r="F6" s="17">
        <v>5</v>
      </c>
      <c r="G6" s="17">
        <v>2</v>
      </c>
      <c r="H6" s="17">
        <v>3</v>
      </c>
      <c r="I6" s="17">
        <v>1</v>
      </c>
      <c r="J6" s="17">
        <v>2</v>
      </c>
      <c r="K6" s="17">
        <v>2</v>
      </c>
      <c r="L6" s="12">
        <f aca="true" t="shared" si="0" ref="L6:L14">IF(SUM(H6:I6)=0,"--",((SUM(J6:K6)-SUM(H6:I6))/SUM(H6:I6)))</f>
        <v>0</v>
      </c>
      <c r="M6" s="12">
        <f aca="true" t="shared" si="1" ref="M6:M14">IF(SUM(B6:C6)=0,"--",((SUM(J6:K6)-SUM(B6:C6))/SUM(B6:C6)))</f>
        <v>0.3333333333333333</v>
      </c>
    </row>
    <row r="7" spans="1:13" ht="15">
      <c r="A7" s="16" t="s">
        <v>88</v>
      </c>
      <c r="B7" s="17">
        <v>2</v>
      </c>
      <c r="C7" s="17">
        <v>8</v>
      </c>
      <c r="D7" s="17">
        <v>3</v>
      </c>
      <c r="E7" s="17">
        <v>3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2" t="str">
        <f t="shared" si="0"/>
        <v>--</v>
      </c>
      <c r="M7" s="12">
        <f t="shared" si="1"/>
        <v>-1</v>
      </c>
    </row>
    <row r="8" spans="1:13" ht="15">
      <c r="A8" s="16" t="s">
        <v>89</v>
      </c>
      <c r="B8" s="17">
        <v>41</v>
      </c>
      <c r="C8" s="17">
        <v>17</v>
      </c>
      <c r="D8" s="17">
        <v>22</v>
      </c>
      <c r="E8" s="17">
        <v>13</v>
      </c>
      <c r="F8" s="17">
        <v>17</v>
      </c>
      <c r="G8" s="17">
        <v>7</v>
      </c>
      <c r="H8" s="17">
        <v>19</v>
      </c>
      <c r="I8" s="17">
        <v>9</v>
      </c>
      <c r="J8" s="17">
        <v>17</v>
      </c>
      <c r="K8" s="17">
        <v>11</v>
      </c>
      <c r="L8" s="12">
        <f t="shared" si="0"/>
        <v>0</v>
      </c>
      <c r="M8" s="12">
        <f t="shared" si="1"/>
        <v>-0.5172413793103449</v>
      </c>
    </row>
    <row r="9" spans="1:13" ht="15">
      <c r="A9" s="16" t="s">
        <v>90</v>
      </c>
      <c r="B9" s="17">
        <v>31</v>
      </c>
      <c r="C9" s="17">
        <v>4</v>
      </c>
      <c r="D9" s="17">
        <v>23</v>
      </c>
      <c r="E9" s="17">
        <v>7</v>
      </c>
      <c r="F9" s="17">
        <v>20</v>
      </c>
      <c r="G9" s="17">
        <v>11</v>
      </c>
      <c r="H9" s="17">
        <v>20</v>
      </c>
      <c r="I9" s="17">
        <v>3</v>
      </c>
      <c r="J9" s="17">
        <v>23</v>
      </c>
      <c r="K9" s="17">
        <v>4</v>
      </c>
      <c r="L9" s="12">
        <f t="shared" si="0"/>
        <v>0.17391304347826086</v>
      </c>
      <c r="M9" s="12">
        <f t="shared" si="1"/>
        <v>-0.22857142857142856</v>
      </c>
    </row>
    <row r="10" spans="1:13" ht="15">
      <c r="A10" s="16" t="s">
        <v>91</v>
      </c>
      <c r="B10" s="17">
        <v>8</v>
      </c>
      <c r="C10" s="17">
        <v>0</v>
      </c>
      <c r="D10" s="17">
        <v>8</v>
      </c>
      <c r="E10" s="17">
        <v>0</v>
      </c>
      <c r="F10" s="17">
        <v>10</v>
      </c>
      <c r="G10" s="17">
        <v>2</v>
      </c>
      <c r="H10" s="17">
        <v>4</v>
      </c>
      <c r="I10" s="17">
        <v>2</v>
      </c>
      <c r="J10" s="17">
        <v>14</v>
      </c>
      <c r="K10" s="17">
        <v>1</v>
      </c>
      <c r="L10" s="12">
        <f t="shared" si="0"/>
        <v>1.5</v>
      </c>
      <c r="M10" s="12">
        <f t="shared" si="1"/>
        <v>0.875</v>
      </c>
    </row>
    <row r="11" spans="1:13" ht="15">
      <c r="A11" s="16" t="s">
        <v>92</v>
      </c>
      <c r="B11" s="17">
        <v>0</v>
      </c>
      <c r="C11" s="17">
        <v>0</v>
      </c>
      <c r="D11" s="17">
        <v>0</v>
      </c>
      <c r="E11" s="17">
        <v>0</v>
      </c>
      <c r="F11" s="17">
        <v>2</v>
      </c>
      <c r="G11" s="17">
        <v>2</v>
      </c>
      <c r="H11" s="17">
        <v>2</v>
      </c>
      <c r="I11" s="17">
        <v>6</v>
      </c>
      <c r="J11" s="17">
        <v>4</v>
      </c>
      <c r="K11" s="17">
        <v>5</v>
      </c>
      <c r="L11" s="12">
        <f t="shared" si="0"/>
        <v>0.125</v>
      </c>
      <c r="M11" s="12" t="str">
        <f t="shared" si="1"/>
        <v>--</v>
      </c>
    </row>
    <row r="12" spans="1:13" ht="15">
      <c r="A12" s="16" t="s">
        <v>93</v>
      </c>
      <c r="B12" s="17">
        <v>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2" t="str">
        <f t="shared" si="0"/>
        <v>--</v>
      </c>
      <c r="M12" s="12">
        <f t="shared" si="1"/>
        <v>-1</v>
      </c>
    </row>
    <row r="13" spans="1:13" ht="15">
      <c r="A13" s="16" t="s">
        <v>94</v>
      </c>
      <c r="B13" s="17">
        <v>2</v>
      </c>
      <c r="C13" s="17">
        <v>6</v>
      </c>
      <c r="D13" s="17">
        <v>0</v>
      </c>
      <c r="E13" s="17">
        <v>5</v>
      </c>
      <c r="F13" s="17">
        <v>1</v>
      </c>
      <c r="G13" s="17">
        <v>7</v>
      </c>
      <c r="H13" s="17">
        <v>3</v>
      </c>
      <c r="I13" s="17">
        <v>8</v>
      </c>
      <c r="J13" s="17">
        <v>2</v>
      </c>
      <c r="K13" s="17">
        <v>5</v>
      </c>
      <c r="L13" s="12">
        <f t="shared" si="0"/>
        <v>-0.36363636363636365</v>
      </c>
      <c r="M13" s="12">
        <f t="shared" si="1"/>
        <v>-0.125</v>
      </c>
    </row>
    <row r="14" spans="1:13" s="15" customFormat="1" ht="15">
      <c r="A14" s="13" t="s">
        <v>37</v>
      </c>
      <c r="B14" s="18">
        <f aca="true" t="shared" si="2" ref="B14:K14">SUM(B5:B13)</f>
        <v>151</v>
      </c>
      <c r="C14" s="18">
        <f t="shared" si="2"/>
        <v>39</v>
      </c>
      <c r="D14" s="18">
        <f t="shared" si="2"/>
        <v>115</v>
      </c>
      <c r="E14" s="18">
        <f t="shared" si="2"/>
        <v>35</v>
      </c>
      <c r="F14" s="18">
        <f t="shared" si="2"/>
        <v>103</v>
      </c>
      <c r="G14" s="18">
        <f t="shared" si="2"/>
        <v>34</v>
      </c>
      <c r="H14" s="18">
        <f t="shared" si="2"/>
        <v>97</v>
      </c>
      <c r="I14" s="18">
        <f t="shared" si="2"/>
        <v>32</v>
      </c>
      <c r="J14" s="18">
        <f t="shared" si="2"/>
        <v>123</v>
      </c>
      <c r="K14" s="18">
        <f t="shared" si="2"/>
        <v>30</v>
      </c>
      <c r="L14" s="14">
        <f t="shared" si="0"/>
        <v>0.18604651162790697</v>
      </c>
      <c r="M14" s="14">
        <f t="shared" si="1"/>
        <v>-0.19473684210526315</v>
      </c>
    </row>
    <row r="15" spans="1:13" s="20" customFormat="1" ht="15">
      <c r="A15" s="21" t="s">
        <v>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2"/>
      <c r="M15" s="12"/>
    </row>
    <row r="16" spans="1:13" ht="15">
      <c r="A16" s="16" t="s">
        <v>95</v>
      </c>
      <c r="B16" s="17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1</v>
      </c>
      <c r="I16" s="17">
        <v>0</v>
      </c>
      <c r="J16" s="17">
        <v>1</v>
      </c>
      <c r="K16" s="17">
        <v>1</v>
      </c>
      <c r="L16" s="12">
        <f aca="true" t="shared" si="3" ref="L16:L23">IF(SUM(H16:I16)=0,"--",((SUM(J16:K16)-SUM(H16:I16))/SUM(H16:I16)))</f>
        <v>1</v>
      </c>
      <c r="M16" s="12">
        <f aca="true" t="shared" si="4" ref="M16:M23">IF(SUM(B16:C16)=0,"--",((SUM(J16:K16)-SUM(B16:C16))/SUM(B16:C16)))</f>
        <v>-0.3333333333333333</v>
      </c>
    </row>
    <row r="17" spans="1:13" ht="15">
      <c r="A17" s="16" t="s">
        <v>96</v>
      </c>
      <c r="B17" s="17">
        <v>0</v>
      </c>
      <c r="C17" s="17">
        <v>0</v>
      </c>
      <c r="D17" s="17">
        <v>8</v>
      </c>
      <c r="E17" s="17">
        <v>1</v>
      </c>
      <c r="F17" s="17">
        <v>7</v>
      </c>
      <c r="G17" s="17">
        <v>2</v>
      </c>
      <c r="H17" s="17">
        <v>3</v>
      </c>
      <c r="I17" s="17">
        <v>2</v>
      </c>
      <c r="J17" s="17">
        <v>1</v>
      </c>
      <c r="K17" s="17">
        <v>0</v>
      </c>
      <c r="L17" s="12">
        <f t="shared" si="3"/>
        <v>-0.8</v>
      </c>
      <c r="M17" s="12" t="str">
        <f t="shared" si="4"/>
        <v>--</v>
      </c>
    </row>
    <row r="18" spans="1:13" ht="15">
      <c r="A18" s="16" t="s">
        <v>97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4</v>
      </c>
      <c r="I18" s="17">
        <v>0</v>
      </c>
      <c r="J18" s="17">
        <v>5</v>
      </c>
      <c r="K18" s="17">
        <v>0</v>
      </c>
      <c r="L18" s="12">
        <f t="shared" si="3"/>
        <v>0.25</v>
      </c>
      <c r="M18" s="12" t="str">
        <f t="shared" si="4"/>
        <v>--</v>
      </c>
    </row>
    <row r="19" spans="1:13" ht="15">
      <c r="A19" s="16" t="s">
        <v>98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</v>
      </c>
      <c r="K19" s="17">
        <v>0</v>
      </c>
      <c r="L19" s="12" t="str">
        <f t="shared" si="3"/>
        <v>--</v>
      </c>
      <c r="M19" s="12" t="str">
        <f t="shared" si="4"/>
        <v>--</v>
      </c>
    </row>
    <row r="20" spans="1:13" ht="15">
      <c r="A20" s="16" t="s">
        <v>100</v>
      </c>
      <c r="B20" s="17">
        <v>0</v>
      </c>
      <c r="C20" s="17">
        <v>0</v>
      </c>
      <c r="D20" s="17">
        <v>5</v>
      </c>
      <c r="E20" s="17">
        <v>0</v>
      </c>
      <c r="F20" s="17">
        <v>1</v>
      </c>
      <c r="G20" s="17">
        <v>1</v>
      </c>
      <c r="H20" s="17">
        <v>5</v>
      </c>
      <c r="I20" s="17">
        <v>1</v>
      </c>
      <c r="J20" s="17">
        <v>0</v>
      </c>
      <c r="K20" s="17">
        <v>0</v>
      </c>
      <c r="L20" s="12">
        <f t="shared" si="3"/>
        <v>-1</v>
      </c>
      <c r="M20" s="12" t="str">
        <f t="shared" si="4"/>
        <v>--</v>
      </c>
    </row>
    <row r="21" spans="1:13" ht="15">
      <c r="A21" s="16" t="s">
        <v>101</v>
      </c>
      <c r="B21" s="17">
        <v>0</v>
      </c>
      <c r="C21" s="17">
        <v>0</v>
      </c>
      <c r="D21" s="17">
        <v>5</v>
      </c>
      <c r="E21" s="17">
        <v>3</v>
      </c>
      <c r="F21" s="17">
        <v>0</v>
      </c>
      <c r="G21" s="17">
        <v>0</v>
      </c>
      <c r="H21" s="17">
        <v>2</v>
      </c>
      <c r="I21" s="17">
        <v>2</v>
      </c>
      <c r="J21" s="17">
        <v>0</v>
      </c>
      <c r="K21" s="17">
        <v>0</v>
      </c>
      <c r="L21" s="12">
        <f t="shared" si="3"/>
        <v>-1</v>
      </c>
      <c r="M21" s="12" t="str">
        <f t="shared" si="4"/>
        <v>--</v>
      </c>
    </row>
    <row r="22" spans="1:13" ht="15">
      <c r="A22" s="16" t="s">
        <v>120</v>
      </c>
      <c r="B22" s="17">
        <v>1</v>
      </c>
      <c r="C22" s="17">
        <v>0</v>
      </c>
      <c r="D22" s="17">
        <v>0</v>
      </c>
      <c r="E22" s="17">
        <v>1</v>
      </c>
      <c r="F22" s="17">
        <v>0</v>
      </c>
      <c r="G22" s="17">
        <v>0</v>
      </c>
      <c r="H22" s="17">
        <v>0</v>
      </c>
      <c r="I22" s="17">
        <v>0</v>
      </c>
      <c r="J22" s="17">
        <v>1</v>
      </c>
      <c r="K22" s="17">
        <v>0</v>
      </c>
      <c r="L22" s="12" t="str">
        <f t="shared" si="3"/>
        <v>--</v>
      </c>
      <c r="M22" s="12">
        <f t="shared" si="4"/>
        <v>0</v>
      </c>
    </row>
    <row r="23" spans="1:13" s="15" customFormat="1" ht="15">
      <c r="A23" s="13" t="s">
        <v>37</v>
      </c>
      <c r="B23" s="18">
        <f aca="true" t="shared" si="5" ref="B23:K23">SUM(B16:B22)</f>
        <v>4</v>
      </c>
      <c r="C23" s="18">
        <f t="shared" si="5"/>
        <v>0</v>
      </c>
      <c r="D23" s="18">
        <f t="shared" si="5"/>
        <v>18</v>
      </c>
      <c r="E23" s="18">
        <f t="shared" si="5"/>
        <v>5</v>
      </c>
      <c r="F23" s="18">
        <f t="shared" si="5"/>
        <v>8</v>
      </c>
      <c r="G23" s="18">
        <f t="shared" si="5"/>
        <v>3</v>
      </c>
      <c r="H23" s="18">
        <f t="shared" si="5"/>
        <v>15</v>
      </c>
      <c r="I23" s="18">
        <f t="shared" si="5"/>
        <v>5</v>
      </c>
      <c r="J23" s="18">
        <f t="shared" si="5"/>
        <v>9</v>
      </c>
      <c r="K23" s="18">
        <f t="shared" si="5"/>
        <v>1</v>
      </c>
      <c r="L23" s="14">
        <f t="shared" si="3"/>
        <v>-0.5</v>
      </c>
      <c r="M23" s="14">
        <f t="shared" si="4"/>
        <v>1.5</v>
      </c>
    </row>
    <row r="24" spans="1:13" s="20" customFormat="1" ht="15">
      <c r="A24" s="21" t="s">
        <v>80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2"/>
      <c r="M24" s="12"/>
    </row>
    <row r="25" spans="1:13" ht="15">
      <c r="A25" s="16" t="s">
        <v>95</v>
      </c>
      <c r="B25" s="17">
        <v>26</v>
      </c>
      <c r="C25" s="17">
        <v>8</v>
      </c>
      <c r="D25" s="17">
        <v>46</v>
      </c>
      <c r="E25" s="17">
        <v>5</v>
      </c>
      <c r="F25" s="17">
        <v>46</v>
      </c>
      <c r="G25" s="17">
        <v>6</v>
      </c>
      <c r="H25" s="17">
        <v>37</v>
      </c>
      <c r="I25" s="17">
        <v>4</v>
      </c>
      <c r="J25" s="17">
        <v>32</v>
      </c>
      <c r="K25" s="17">
        <v>4</v>
      </c>
      <c r="L25" s="12">
        <f aca="true" t="shared" si="6" ref="L25:L40">IF(SUM(H25:I25)=0,"--",((SUM(J25:K25)-SUM(H25:I25))/SUM(H25:I25)))</f>
        <v>-0.12195121951219512</v>
      </c>
      <c r="M25" s="12">
        <f aca="true" t="shared" si="7" ref="M25:M40">IF(SUM(B25:C25)=0,"--",((SUM(J25:K25)-SUM(B25:C25))/SUM(B25:C25)))</f>
        <v>0.058823529411764705</v>
      </c>
    </row>
    <row r="26" spans="1:13" ht="15">
      <c r="A26" s="16" t="s">
        <v>102</v>
      </c>
      <c r="B26" s="17">
        <v>8</v>
      </c>
      <c r="C26" s="17">
        <v>6</v>
      </c>
      <c r="D26" s="17">
        <v>15</v>
      </c>
      <c r="E26" s="17">
        <v>4</v>
      </c>
      <c r="F26" s="17">
        <v>19</v>
      </c>
      <c r="G26" s="17">
        <v>1</v>
      </c>
      <c r="H26" s="17">
        <v>22</v>
      </c>
      <c r="I26" s="17">
        <v>3</v>
      </c>
      <c r="J26" s="17">
        <v>17</v>
      </c>
      <c r="K26" s="17">
        <v>3</v>
      </c>
      <c r="L26" s="12">
        <f t="shared" si="6"/>
        <v>-0.2</v>
      </c>
      <c r="M26" s="12">
        <f t="shared" si="7"/>
        <v>0.42857142857142855</v>
      </c>
    </row>
    <row r="27" spans="1:13" ht="15">
      <c r="A27" s="16" t="s">
        <v>103</v>
      </c>
      <c r="B27" s="17">
        <v>13</v>
      </c>
      <c r="C27" s="17">
        <v>2</v>
      </c>
      <c r="D27" s="17">
        <v>10</v>
      </c>
      <c r="E27" s="17">
        <v>1</v>
      </c>
      <c r="F27" s="17">
        <v>5</v>
      </c>
      <c r="G27" s="17">
        <v>1</v>
      </c>
      <c r="H27" s="17">
        <v>4</v>
      </c>
      <c r="I27" s="17">
        <v>0</v>
      </c>
      <c r="J27" s="17">
        <v>5</v>
      </c>
      <c r="K27" s="17">
        <v>1</v>
      </c>
      <c r="L27" s="12">
        <f t="shared" si="6"/>
        <v>0.5</v>
      </c>
      <c r="M27" s="12">
        <f t="shared" si="7"/>
        <v>-0.6</v>
      </c>
    </row>
    <row r="28" spans="1:13" ht="15">
      <c r="A28" s="16" t="s">
        <v>104</v>
      </c>
      <c r="B28" s="17">
        <v>29</v>
      </c>
      <c r="C28" s="17">
        <v>6</v>
      </c>
      <c r="D28" s="17">
        <v>32</v>
      </c>
      <c r="E28" s="17">
        <v>5</v>
      </c>
      <c r="F28" s="17">
        <v>0</v>
      </c>
      <c r="G28" s="17">
        <v>0</v>
      </c>
      <c r="H28" s="17">
        <v>0</v>
      </c>
      <c r="I28" s="17">
        <v>0</v>
      </c>
      <c r="J28" s="17">
        <v>24</v>
      </c>
      <c r="K28" s="17">
        <v>4</v>
      </c>
      <c r="L28" s="12" t="str">
        <f t="shared" si="6"/>
        <v>--</v>
      </c>
      <c r="M28" s="12">
        <f t="shared" si="7"/>
        <v>-0.2</v>
      </c>
    </row>
    <row r="29" spans="1:13" ht="15">
      <c r="A29" s="16" t="s">
        <v>105</v>
      </c>
      <c r="B29" s="17">
        <v>256</v>
      </c>
      <c r="C29" s="17">
        <v>69</v>
      </c>
      <c r="D29" s="17">
        <v>224</v>
      </c>
      <c r="E29" s="17">
        <v>65</v>
      </c>
      <c r="F29" s="17">
        <v>192</v>
      </c>
      <c r="G29" s="17">
        <v>52</v>
      </c>
      <c r="H29" s="17">
        <v>225</v>
      </c>
      <c r="I29" s="17">
        <v>58</v>
      </c>
      <c r="J29" s="17">
        <v>183</v>
      </c>
      <c r="K29" s="17">
        <v>51</v>
      </c>
      <c r="L29" s="12">
        <f t="shared" si="6"/>
        <v>-0.17314487632508835</v>
      </c>
      <c r="M29" s="12">
        <f t="shared" si="7"/>
        <v>-0.28</v>
      </c>
    </row>
    <row r="30" spans="1:13" ht="15">
      <c r="A30" s="16" t="s">
        <v>106</v>
      </c>
      <c r="B30" s="17">
        <v>25</v>
      </c>
      <c r="C30" s="17">
        <v>23</v>
      </c>
      <c r="D30" s="17">
        <v>25</v>
      </c>
      <c r="E30" s="17">
        <v>13</v>
      </c>
      <c r="F30" s="17">
        <v>12</v>
      </c>
      <c r="G30" s="17">
        <v>17</v>
      </c>
      <c r="H30" s="17">
        <v>22</v>
      </c>
      <c r="I30" s="17">
        <v>10</v>
      </c>
      <c r="J30" s="17">
        <v>19</v>
      </c>
      <c r="K30" s="17">
        <v>13</v>
      </c>
      <c r="L30" s="12">
        <f t="shared" si="6"/>
        <v>0</v>
      </c>
      <c r="M30" s="12">
        <f t="shared" si="7"/>
        <v>-0.3333333333333333</v>
      </c>
    </row>
    <row r="31" spans="1:13" ht="15">
      <c r="A31" s="16" t="s">
        <v>107</v>
      </c>
      <c r="B31" s="17">
        <v>5</v>
      </c>
      <c r="C31" s="17">
        <v>4</v>
      </c>
      <c r="D31" s="17">
        <v>11</v>
      </c>
      <c r="E31" s="17">
        <v>3</v>
      </c>
      <c r="F31" s="17">
        <v>3</v>
      </c>
      <c r="G31" s="17">
        <v>1</v>
      </c>
      <c r="H31" s="17">
        <v>6</v>
      </c>
      <c r="I31" s="17">
        <v>8</v>
      </c>
      <c r="J31" s="17">
        <v>12</v>
      </c>
      <c r="K31" s="17">
        <v>3</v>
      </c>
      <c r="L31" s="12">
        <f t="shared" si="6"/>
        <v>0.07142857142857142</v>
      </c>
      <c r="M31" s="12">
        <f t="shared" si="7"/>
        <v>0.6666666666666666</v>
      </c>
    </row>
    <row r="32" spans="1:13" ht="15">
      <c r="A32" s="16" t="s">
        <v>108</v>
      </c>
      <c r="B32" s="17">
        <v>0</v>
      </c>
      <c r="C32" s="17">
        <v>0</v>
      </c>
      <c r="D32" s="17">
        <v>2</v>
      </c>
      <c r="E32" s="17">
        <v>1</v>
      </c>
      <c r="F32" s="17">
        <v>0</v>
      </c>
      <c r="G32" s="17">
        <v>0</v>
      </c>
      <c r="H32" s="17">
        <v>0</v>
      </c>
      <c r="I32" s="17">
        <v>0</v>
      </c>
      <c r="J32" s="17">
        <v>5</v>
      </c>
      <c r="K32" s="17">
        <v>5</v>
      </c>
      <c r="L32" s="12" t="str">
        <f t="shared" si="6"/>
        <v>--</v>
      </c>
      <c r="M32" s="12" t="str">
        <f t="shared" si="7"/>
        <v>--</v>
      </c>
    </row>
    <row r="33" spans="1:13" ht="15">
      <c r="A33" s="16" t="s">
        <v>110</v>
      </c>
      <c r="B33" s="17">
        <v>0</v>
      </c>
      <c r="C33" s="17">
        <v>0</v>
      </c>
      <c r="D33" s="17">
        <v>0</v>
      </c>
      <c r="E33" s="17">
        <v>0</v>
      </c>
      <c r="F33" s="17">
        <v>9</v>
      </c>
      <c r="G33" s="17">
        <v>3</v>
      </c>
      <c r="H33" s="17">
        <v>18</v>
      </c>
      <c r="I33" s="17">
        <v>5</v>
      </c>
      <c r="J33" s="17">
        <v>4</v>
      </c>
      <c r="K33" s="17">
        <v>3</v>
      </c>
      <c r="L33" s="12">
        <f t="shared" si="6"/>
        <v>-0.6956521739130435</v>
      </c>
      <c r="M33" s="12" t="str">
        <f t="shared" si="7"/>
        <v>--</v>
      </c>
    </row>
    <row r="34" spans="1:13" ht="15">
      <c r="A34" s="16" t="s">
        <v>23</v>
      </c>
      <c r="B34" s="17">
        <v>0</v>
      </c>
      <c r="C34" s="17">
        <v>0</v>
      </c>
      <c r="D34" s="17">
        <v>0</v>
      </c>
      <c r="E34" s="17">
        <v>0</v>
      </c>
      <c r="F34" s="17">
        <v>5</v>
      </c>
      <c r="G34" s="17">
        <v>3</v>
      </c>
      <c r="H34" s="17">
        <v>4</v>
      </c>
      <c r="I34" s="17">
        <v>5</v>
      </c>
      <c r="J34" s="17">
        <v>0</v>
      </c>
      <c r="K34" s="17">
        <v>0</v>
      </c>
      <c r="L34" s="12">
        <f t="shared" si="6"/>
        <v>-1</v>
      </c>
      <c r="M34" s="12" t="str">
        <f t="shared" si="7"/>
        <v>--</v>
      </c>
    </row>
    <row r="35" spans="1:13" ht="15">
      <c r="A35" s="16" t="s">
        <v>111</v>
      </c>
      <c r="B35" s="17">
        <v>0</v>
      </c>
      <c r="C35" s="17">
        <v>0</v>
      </c>
      <c r="D35" s="17">
        <v>0</v>
      </c>
      <c r="E35" s="17">
        <v>0</v>
      </c>
      <c r="F35" s="17">
        <v>25</v>
      </c>
      <c r="G35" s="17">
        <v>5</v>
      </c>
      <c r="H35" s="17">
        <v>25</v>
      </c>
      <c r="I35" s="17">
        <v>3</v>
      </c>
      <c r="J35" s="17">
        <v>0</v>
      </c>
      <c r="K35" s="17">
        <v>0</v>
      </c>
      <c r="L35" s="12">
        <f t="shared" si="6"/>
        <v>-1</v>
      </c>
      <c r="M35" s="12" t="str">
        <f t="shared" si="7"/>
        <v>--</v>
      </c>
    </row>
    <row r="36" spans="1:13" ht="15">
      <c r="A36" s="16" t="s">
        <v>112</v>
      </c>
      <c r="B36" s="17">
        <v>5</v>
      </c>
      <c r="C36" s="17">
        <v>10</v>
      </c>
      <c r="D36" s="17">
        <v>9</v>
      </c>
      <c r="E36" s="17">
        <v>9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2" t="str">
        <f t="shared" si="6"/>
        <v>--</v>
      </c>
      <c r="M36" s="12">
        <f t="shared" si="7"/>
        <v>-1</v>
      </c>
    </row>
    <row r="37" spans="1:13" ht="15">
      <c r="A37" s="16" t="s">
        <v>94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9</v>
      </c>
      <c r="H37" s="17">
        <v>6</v>
      </c>
      <c r="I37" s="17">
        <v>5</v>
      </c>
      <c r="J37" s="17">
        <v>3</v>
      </c>
      <c r="K37" s="17">
        <v>8</v>
      </c>
      <c r="L37" s="12">
        <f t="shared" si="6"/>
        <v>0</v>
      </c>
      <c r="M37" s="12" t="str">
        <f t="shared" si="7"/>
        <v>--</v>
      </c>
    </row>
    <row r="38" spans="1:13" ht="15">
      <c r="A38" s="16" t="s">
        <v>113</v>
      </c>
      <c r="B38" s="17">
        <v>0</v>
      </c>
      <c r="C38" s="17">
        <v>0</v>
      </c>
      <c r="D38" s="17">
        <v>0</v>
      </c>
      <c r="E38" s="17">
        <v>0</v>
      </c>
      <c r="F38" s="17">
        <v>2</v>
      </c>
      <c r="G38" s="17">
        <v>0</v>
      </c>
      <c r="H38" s="17">
        <v>0</v>
      </c>
      <c r="I38" s="17">
        <v>1</v>
      </c>
      <c r="J38" s="17">
        <v>1</v>
      </c>
      <c r="K38" s="17">
        <v>0</v>
      </c>
      <c r="L38" s="12">
        <f t="shared" si="6"/>
        <v>0</v>
      </c>
      <c r="M38" s="12" t="str">
        <f t="shared" si="7"/>
        <v>--</v>
      </c>
    </row>
    <row r="39" spans="1:13" ht="15">
      <c r="A39" s="16" t="s">
        <v>114</v>
      </c>
      <c r="B39" s="17">
        <v>4</v>
      </c>
      <c r="C39" s="17">
        <v>0</v>
      </c>
      <c r="D39" s="17">
        <v>2</v>
      </c>
      <c r="E39" s="17">
        <v>1</v>
      </c>
      <c r="F39" s="17">
        <v>6</v>
      </c>
      <c r="G39" s="17">
        <v>1</v>
      </c>
      <c r="H39" s="17">
        <v>3</v>
      </c>
      <c r="I39" s="17">
        <v>0</v>
      </c>
      <c r="J39" s="17">
        <v>1</v>
      </c>
      <c r="K39" s="17">
        <v>0</v>
      </c>
      <c r="L39" s="12">
        <f t="shared" si="6"/>
        <v>-0.6666666666666666</v>
      </c>
      <c r="M39" s="12">
        <f t="shared" si="7"/>
        <v>-0.75</v>
      </c>
    </row>
    <row r="40" spans="1:13" s="15" customFormat="1" ht="15">
      <c r="A40" s="13" t="s">
        <v>37</v>
      </c>
      <c r="B40" s="18">
        <f>SUM(B25:B39)</f>
        <v>371</v>
      </c>
      <c r="C40" s="18">
        <f aca="true" t="shared" si="8" ref="C40:K40">SUM(C25:C39)</f>
        <v>128</v>
      </c>
      <c r="D40" s="18">
        <f t="shared" si="8"/>
        <v>376</v>
      </c>
      <c r="E40" s="18">
        <f t="shared" si="8"/>
        <v>107</v>
      </c>
      <c r="F40" s="18">
        <f t="shared" si="8"/>
        <v>324</v>
      </c>
      <c r="G40" s="18">
        <f t="shared" si="8"/>
        <v>99</v>
      </c>
      <c r="H40" s="18">
        <f t="shared" si="8"/>
        <v>372</v>
      </c>
      <c r="I40" s="18">
        <f t="shared" si="8"/>
        <v>102</v>
      </c>
      <c r="J40" s="18">
        <f t="shared" si="8"/>
        <v>306</v>
      </c>
      <c r="K40" s="18">
        <f t="shared" si="8"/>
        <v>95</v>
      </c>
      <c r="L40" s="14">
        <f t="shared" si="6"/>
        <v>-0.1540084388185654</v>
      </c>
      <c r="M40" s="14">
        <f t="shared" si="7"/>
        <v>-0.1963927855711423</v>
      </c>
    </row>
    <row r="41" spans="1:13" s="20" customFormat="1" ht="15">
      <c r="A41" s="21" t="s">
        <v>115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2"/>
      <c r="M41" s="12"/>
    </row>
    <row r="42" spans="1:13" ht="15">
      <c r="A42" s="16" t="s">
        <v>116</v>
      </c>
      <c r="B42" s="17">
        <v>0</v>
      </c>
      <c r="C42" s="17">
        <v>1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2" t="str">
        <f>IF(SUM(H42:I42)=0,"--",((SUM(J42:K42)-SUM(H42:I42))/SUM(H42:I42)))</f>
        <v>--</v>
      </c>
      <c r="M42" s="12">
        <f>IF(SUM(B42:C42)=0,"--",((SUM(J42:K42)-SUM(B42:C42))/SUM(B42:C42)))</f>
        <v>-1</v>
      </c>
    </row>
    <row r="43" spans="1:13" ht="15">
      <c r="A43" s="16" t="s">
        <v>121</v>
      </c>
      <c r="B43" s="17">
        <v>3</v>
      </c>
      <c r="C43" s="17">
        <v>2</v>
      </c>
      <c r="D43" s="17">
        <v>7</v>
      </c>
      <c r="E43" s="17">
        <v>1</v>
      </c>
      <c r="F43" s="17">
        <v>7</v>
      </c>
      <c r="G43" s="17">
        <v>3</v>
      </c>
      <c r="H43" s="17">
        <v>5</v>
      </c>
      <c r="I43" s="17">
        <v>3</v>
      </c>
      <c r="J43" s="17">
        <v>8</v>
      </c>
      <c r="K43" s="17">
        <v>4</v>
      </c>
      <c r="L43" s="12">
        <f>IF(SUM(H43:I43)=0,"--",((SUM(J43:K43)-SUM(H43:I43))/SUM(H43:I43)))</f>
        <v>0.5</v>
      </c>
      <c r="M43" s="12">
        <f>IF(SUM(B43:C43)=0,"--",((SUM(J43:K43)-SUM(B43:C43))/SUM(B43:C43)))</f>
        <v>1.4</v>
      </c>
    </row>
    <row r="44" spans="1:13" s="15" customFormat="1" ht="15">
      <c r="A44" s="13" t="s">
        <v>37</v>
      </c>
      <c r="B44" s="18">
        <f>SUM(B42:B43)</f>
        <v>3</v>
      </c>
      <c r="C44" s="18">
        <f aca="true" t="shared" si="9" ref="C44:K44">SUM(C42:C43)</f>
        <v>3</v>
      </c>
      <c r="D44" s="18">
        <f t="shared" si="9"/>
        <v>7</v>
      </c>
      <c r="E44" s="18">
        <f t="shared" si="9"/>
        <v>1</v>
      </c>
      <c r="F44" s="18">
        <f t="shared" si="9"/>
        <v>7</v>
      </c>
      <c r="G44" s="18">
        <f t="shared" si="9"/>
        <v>3</v>
      </c>
      <c r="H44" s="18">
        <f t="shared" si="9"/>
        <v>5</v>
      </c>
      <c r="I44" s="18">
        <f t="shared" si="9"/>
        <v>3</v>
      </c>
      <c r="J44" s="18">
        <f t="shared" si="9"/>
        <v>8</v>
      </c>
      <c r="K44" s="18">
        <f t="shared" si="9"/>
        <v>4</v>
      </c>
      <c r="L44" s="14">
        <f>IF(SUM(H44:I44)=0,"--",((SUM(J44:K44)-SUM(H44:I44))/SUM(H44:I44)))</f>
        <v>0.5</v>
      </c>
      <c r="M44" s="14">
        <f>IF(SUM(B44:C44)=0,"--",((SUM(J44:K44)-SUM(B44:C44))/SUM(B44:C44)))</f>
        <v>1</v>
      </c>
    </row>
    <row r="45" spans="1:13" s="20" customFormat="1" ht="15">
      <c r="A45" s="21" t="s">
        <v>25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2"/>
      <c r="M45" s="12"/>
    </row>
    <row r="46" spans="1:13" ht="15">
      <c r="A46" s="16" t="s">
        <v>117</v>
      </c>
      <c r="B46" s="17">
        <v>0</v>
      </c>
      <c r="C46" s="17">
        <v>0</v>
      </c>
      <c r="D46" s="17">
        <v>0</v>
      </c>
      <c r="E46" s="17">
        <v>2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2" t="str">
        <f aca="true" t="shared" si="10" ref="L46:L52">IF(SUM(H46:I46)=0,"--",((SUM(J46:K46)-SUM(H46:I46))/SUM(H46:I46)))</f>
        <v>--</v>
      </c>
      <c r="M46" s="12" t="str">
        <f aca="true" t="shared" si="11" ref="M46:M52">IF(SUM(B46:C46)=0,"--",((SUM(J46:K46)-SUM(B46:C46))/SUM(B46:C46)))</f>
        <v>--</v>
      </c>
    </row>
    <row r="47" spans="1:13" ht="15">
      <c r="A47" s="16" t="s">
        <v>124</v>
      </c>
      <c r="B47" s="17">
        <v>1</v>
      </c>
      <c r="C47" s="17">
        <v>0</v>
      </c>
      <c r="D47" s="17">
        <v>2</v>
      </c>
      <c r="E47" s="17">
        <v>2</v>
      </c>
      <c r="F47" s="17">
        <v>1</v>
      </c>
      <c r="G47" s="17">
        <v>0</v>
      </c>
      <c r="H47" s="17">
        <v>0</v>
      </c>
      <c r="I47" s="17">
        <v>0</v>
      </c>
      <c r="J47" s="17">
        <v>3</v>
      </c>
      <c r="K47" s="17">
        <v>1</v>
      </c>
      <c r="L47" s="12" t="str">
        <f t="shared" si="10"/>
        <v>--</v>
      </c>
      <c r="M47" s="12">
        <f t="shared" si="11"/>
        <v>3</v>
      </c>
    </row>
    <row r="48" spans="1:13" ht="15">
      <c r="A48" s="16" t="s">
        <v>118</v>
      </c>
      <c r="B48" s="17">
        <v>5</v>
      </c>
      <c r="C48" s="17">
        <v>3</v>
      </c>
      <c r="D48" s="17">
        <v>2</v>
      </c>
      <c r="E48" s="17">
        <v>0</v>
      </c>
      <c r="F48" s="17">
        <v>1</v>
      </c>
      <c r="G48" s="17">
        <v>1</v>
      </c>
      <c r="H48" s="17">
        <v>0</v>
      </c>
      <c r="I48" s="17">
        <v>1</v>
      </c>
      <c r="J48" s="17">
        <v>0</v>
      </c>
      <c r="K48" s="17">
        <v>0</v>
      </c>
      <c r="L48" s="12">
        <f t="shared" si="10"/>
        <v>-1</v>
      </c>
      <c r="M48" s="12">
        <f t="shared" si="11"/>
        <v>-1</v>
      </c>
    </row>
    <row r="49" spans="1:13" s="15" customFormat="1" ht="15">
      <c r="A49" s="16" t="s">
        <v>122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1</v>
      </c>
      <c r="H49" s="17">
        <v>0</v>
      </c>
      <c r="I49" s="17">
        <v>0</v>
      </c>
      <c r="J49" s="17">
        <v>3</v>
      </c>
      <c r="K49" s="17">
        <v>1</v>
      </c>
      <c r="L49" s="12" t="str">
        <f t="shared" si="10"/>
        <v>--</v>
      </c>
      <c r="M49" s="12" t="str">
        <f t="shared" si="11"/>
        <v>--</v>
      </c>
    </row>
    <row r="50" spans="1:13" s="15" customFormat="1" ht="15">
      <c r="A50" s="16" t="s">
        <v>123</v>
      </c>
      <c r="B50" s="17">
        <v>5</v>
      </c>
      <c r="C50" s="17">
        <v>2</v>
      </c>
      <c r="D50" s="17">
        <v>2</v>
      </c>
      <c r="E50" s="17">
        <v>2</v>
      </c>
      <c r="F50" s="17">
        <v>6</v>
      </c>
      <c r="G50" s="17">
        <v>1</v>
      </c>
      <c r="H50" s="17">
        <v>4</v>
      </c>
      <c r="I50" s="17">
        <v>1</v>
      </c>
      <c r="J50" s="17">
        <v>2</v>
      </c>
      <c r="K50" s="17">
        <v>2</v>
      </c>
      <c r="L50" s="12">
        <f t="shared" si="10"/>
        <v>-0.2</v>
      </c>
      <c r="M50" s="12">
        <f t="shared" si="11"/>
        <v>-0.42857142857142855</v>
      </c>
    </row>
    <row r="51" spans="1:13" ht="15">
      <c r="A51" s="16" t="s">
        <v>119</v>
      </c>
      <c r="B51" s="17">
        <v>1</v>
      </c>
      <c r="C51" s="17">
        <v>0</v>
      </c>
      <c r="D51" s="17">
        <v>0</v>
      </c>
      <c r="E51" s="17">
        <v>1</v>
      </c>
      <c r="F51" s="17">
        <v>1</v>
      </c>
      <c r="G51" s="17">
        <v>2</v>
      </c>
      <c r="H51" s="17">
        <v>0</v>
      </c>
      <c r="I51" s="17">
        <v>2</v>
      </c>
      <c r="J51" s="17">
        <v>2</v>
      </c>
      <c r="K51" s="17">
        <v>1</v>
      </c>
      <c r="L51" s="12">
        <f t="shared" si="10"/>
        <v>0.5</v>
      </c>
      <c r="M51" s="12">
        <f t="shared" si="11"/>
        <v>2</v>
      </c>
    </row>
    <row r="52" spans="1:13" s="15" customFormat="1" ht="15">
      <c r="A52" s="13" t="s">
        <v>37</v>
      </c>
      <c r="B52" s="18">
        <f>SUM(B46:B51)</f>
        <v>12</v>
      </c>
      <c r="C52" s="18">
        <f aca="true" t="shared" si="12" ref="C52:K52">SUM(C46:C51)</f>
        <v>5</v>
      </c>
      <c r="D52" s="18">
        <f t="shared" si="12"/>
        <v>6</v>
      </c>
      <c r="E52" s="18">
        <f t="shared" si="12"/>
        <v>7</v>
      </c>
      <c r="F52" s="18">
        <f t="shared" si="12"/>
        <v>9</v>
      </c>
      <c r="G52" s="18">
        <f t="shared" si="12"/>
        <v>5</v>
      </c>
      <c r="H52" s="18">
        <f t="shared" si="12"/>
        <v>4</v>
      </c>
      <c r="I52" s="18">
        <f t="shared" si="12"/>
        <v>4</v>
      </c>
      <c r="J52" s="18">
        <f t="shared" si="12"/>
        <v>10</v>
      </c>
      <c r="K52" s="18">
        <f t="shared" si="12"/>
        <v>5</v>
      </c>
      <c r="L52" s="14">
        <f t="shared" si="10"/>
        <v>0.875</v>
      </c>
      <c r="M52" s="14">
        <f t="shared" si="11"/>
        <v>-0.11764705882352941</v>
      </c>
    </row>
    <row r="53" spans="1:13" ht="15">
      <c r="A53" s="21" t="s">
        <v>125</v>
      </c>
      <c r="L53" s="12"/>
      <c r="M53" s="12"/>
    </row>
    <row r="54" spans="1:13" ht="15">
      <c r="A54" s="16" t="s">
        <v>41</v>
      </c>
      <c r="B54" s="17">
        <f aca="true" t="shared" si="13" ref="B54:K54">B14</f>
        <v>151</v>
      </c>
      <c r="C54" s="17">
        <f t="shared" si="13"/>
        <v>39</v>
      </c>
      <c r="D54" s="17">
        <f t="shared" si="13"/>
        <v>115</v>
      </c>
      <c r="E54" s="17">
        <f t="shared" si="13"/>
        <v>35</v>
      </c>
      <c r="F54" s="17">
        <f t="shared" si="13"/>
        <v>103</v>
      </c>
      <c r="G54" s="17">
        <f t="shared" si="13"/>
        <v>34</v>
      </c>
      <c r="H54" s="17">
        <f t="shared" si="13"/>
        <v>97</v>
      </c>
      <c r="I54" s="17">
        <f t="shared" si="13"/>
        <v>32</v>
      </c>
      <c r="J54" s="17">
        <f t="shared" si="13"/>
        <v>123</v>
      </c>
      <c r="K54" s="17">
        <f t="shared" si="13"/>
        <v>30</v>
      </c>
      <c r="L54" s="12">
        <f aca="true" t="shared" si="14" ref="L54:L59">IF(SUM(H54:I54)=0,"--",((SUM(J54:K54)-SUM(H54:I54))/SUM(H54:I54)))</f>
        <v>0.18604651162790697</v>
      </c>
      <c r="M54" s="12">
        <f aca="true" t="shared" si="15" ref="M54:M59">IF(SUM(B54:C54)=0,"--",((SUM(J54:K54)-SUM(B54:C54))/SUM(B54:C54)))</f>
        <v>-0.19473684210526315</v>
      </c>
    </row>
    <row r="55" spans="1:13" ht="15">
      <c r="A55" s="16" t="s">
        <v>126</v>
      </c>
      <c r="B55" s="17">
        <f>B23</f>
        <v>4</v>
      </c>
      <c r="C55" s="17">
        <f aca="true" t="shared" si="16" ref="C55:K55">C23</f>
        <v>0</v>
      </c>
      <c r="D55" s="17">
        <f t="shared" si="16"/>
        <v>18</v>
      </c>
      <c r="E55" s="17">
        <f t="shared" si="16"/>
        <v>5</v>
      </c>
      <c r="F55" s="17">
        <f t="shared" si="16"/>
        <v>8</v>
      </c>
      <c r="G55" s="17">
        <f t="shared" si="16"/>
        <v>3</v>
      </c>
      <c r="H55" s="17">
        <f t="shared" si="16"/>
        <v>15</v>
      </c>
      <c r="I55" s="17">
        <f t="shared" si="16"/>
        <v>5</v>
      </c>
      <c r="J55" s="17">
        <f t="shared" si="16"/>
        <v>9</v>
      </c>
      <c r="K55" s="17">
        <f t="shared" si="16"/>
        <v>1</v>
      </c>
      <c r="L55" s="12">
        <f t="shared" si="14"/>
        <v>-0.5</v>
      </c>
      <c r="M55" s="12">
        <f t="shared" si="15"/>
        <v>1.5</v>
      </c>
    </row>
    <row r="56" spans="1:13" ht="15">
      <c r="A56" s="16" t="s">
        <v>40</v>
      </c>
      <c r="B56" s="17">
        <f>B40</f>
        <v>371</v>
      </c>
      <c r="C56" s="17">
        <f aca="true" t="shared" si="17" ref="C56:K56">C40</f>
        <v>128</v>
      </c>
      <c r="D56" s="17">
        <f t="shared" si="17"/>
        <v>376</v>
      </c>
      <c r="E56" s="17">
        <f t="shared" si="17"/>
        <v>107</v>
      </c>
      <c r="F56" s="17">
        <f t="shared" si="17"/>
        <v>324</v>
      </c>
      <c r="G56" s="17">
        <f t="shared" si="17"/>
        <v>99</v>
      </c>
      <c r="H56" s="17">
        <f t="shared" si="17"/>
        <v>372</v>
      </c>
      <c r="I56" s="17">
        <f t="shared" si="17"/>
        <v>102</v>
      </c>
      <c r="J56" s="17">
        <f t="shared" si="17"/>
        <v>306</v>
      </c>
      <c r="K56" s="17">
        <f t="shared" si="17"/>
        <v>95</v>
      </c>
      <c r="L56" s="12">
        <f t="shared" si="14"/>
        <v>-0.1540084388185654</v>
      </c>
      <c r="M56" s="12">
        <f t="shared" si="15"/>
        <v>-0.1963927855711423</v>
      </c>
    </row>
    <row r="57" spans="1:13" ht="15">
      <c r="A57" s="16" t="s">
        <v>83</v>
      </c>
      <c r="B57" s="17">
        <f>B44</f>
        <v>3</v>
      </c>
      <c r="C57" s="17">
        <f aca="true" t="shared" si="18" ref="C57:K57">C44</f>
        <v>3</v>
      </c>
      <c r="D57" s="17">
        <f t="shared" si="18"/>
        <v>7</v>
      </c>
      <c r="E57" s="17">
        <f t="shared" si="18"/>
        <v>1</v>
      </c>
      <c r="F57" s="17">
        <f t="shared" si="18"/>
        <v>7</v>
      </c>
      <c r="G57" s="17">
        <f t="shared" si="18"/>
        <v>3</v>
      </c>
      <c r="H57" s="17">
        <f t="shared" si="18"/>
        <v>5</v>
      </c>
      <c r="I57" s="17">
        <f t="shared" si="18"/>
        <v>3</v>
      </c>
      <c r="J57" s="17">
        <f t="shared" si="18"/>
        <v>8</v>
      </c>
      <c r="K57" s="17">
        <f t="shared" si="18"/>
        <v>4</v>
      </c>
      <c r="L57" s="12">
        <f t="shared" si="14"/>
        <v>0.5</v>
      </c>
      <c r="M57" s="12">
        <f t="shared" si="15"/>
        <v>1</v>
      </c>
    </row>
    <row r="58" spans="1:13" ht="15">
      <c r="A58" s="16" t="s">
        <v>25</v>
      </c>
      <c r="B58" s="17">
        <f>B52</f>
        <v>12</v>
      </c>
      <c r="C58" s="17">
        <f aca="true" t="shared" si="19" ref="C58:K58">C52</f>
        <v>5</v>
      </c>
      <c r="D58" s="17">
        <f t="shared" si="19"/>
        <v>6</v>
      </c>
      <c r="E58" s="17">
        <f t="shared" si="19"/>
        <v>7</v>
      </c>
      <c r="F58" s="17">
        <f t="shared" si="19"/>
        <v>9</v>
      </c>
      <c r="G58" s="17">
        <f t="shared" si="19"/>
        <v>5</v>
      </c>
      <c r="H58" s="17">
        <f t="shared" si="19"/>
        <v>4</v>
      </c>
      <c r="I58" s="17">
        <f t="shared" si="19"/>
        <v>4</v>
      </c>
      <c r="J58" s="17">
        <f t="shared" si="19"/>
        <v>10</v>
      </c>
      <c r="K58" s="17">
        <f t="shared" si="19"/>
        <v>5</v>
      </c>
      <c r="L58" s="12">
        <f t="shared" si="14"/>
        <v>0.875</v>
      </c>
      <c r="M58" s="12">
        <f t="shared" si="15"/>
        <v>-0.11764705882352941</v>
      </c>
    </row>
    <row r="59" spans="1:13" s="15" customFormat="1" ht="15">
      <c r="A59" s="13" t="s">
        <v>37</v>
      </c>
      <c r="B59" s="18">
        <f>SUM(B54:B58)</f>
        <v>541</v>
      </c>
      <c r="C59" s="18">
        <f aca="true" t="shared" si="20" ref="C59:K59">SUM(C54:C58)</f>
        <v>175</v>
      </c>
      <c r="D59" s="18">
        <f t="shared" si="20"/>
        <v>522</v>
      </c>
      <c r="E59" s="18">
        <f t="shared" si="20"/>
        <v>155</v>
      </c>
      <c r="F59" s="18">
        <f t="shared" si="20"/>
        <v>451</v>
      </c>
      <c r="G59" s="18">
        <f t="shared" si="20"/>
        <v>144</v>
      </c>
      <c r="H59" s="18">
        <f t="shared" si="20"/>
        <v>493</v>
      </c>
      <c r="I59" s="18">
        <f t="shared" si="20"/>
        <v>146</v>
      </c>
      <c r="J59" s="18">
        <f t="shared" si="20"/>
        <v>456</v>
      </c>
      <c r="K59" s="18">
        <f t="shared" si="20"/>
        <v>135</v>
      </c>
      <c r="L59" s="14">
        <f t="shared" si="14"/>
        <v>-0.07511737089201878</v>
      </c>
      <c r="M59" s="14">
        <f t="shared" si="15"/>
        <v>-0.17458100558659218</v>
      </c>
    </row>
    <row r="60" ht="15">
      <c r="A60" s="16" t="s">
        <v>42</v>
      </c>
    </row>
    <row r="61" spans="2:9" s="20" customFormat="1" ht="15">
      <c r="B61" s="29"/>
      <c r="C61" s="29"/>
      <c r="D61" s="29"/>
      <c r="E61" s="29"/>
      <c r="F61" s="29"/>
      <c r="G61" s="29"/>
      <c r="H61" s="29"/>
      <c r="I61" s="29"/>
    </row>
  </sheetData>
  <sheetProtection/>
  <mergeCells count="6">
    <mergeCell ref="L2:M2"/>
    <mergeCell ref="B2:C2"/>
    <mergeCell ref="D2:E2"/>
    <mergeCell ref="F2:G2"/>
    <mergeCell ref="H2:I2"/>
    <mergeCell ref="J2:K2"/>
  </mergeCells>
  <printOptions/>
  <pageMargins left="0.2" right="0.2" top="0.75" bottom="0.75" header="0.3" footer="0.3"/>
  <pageSetup fitToHeight="1" fitToWidth="1"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zoomScalePageLayoutView="0" workbookViewId="0" topLeftCell="A1">
      <selection activeCell="A1" sqref="A1:M46"/>
    </sheetView>
  </sheetViews>
  <sheetFormatPr defaultColWidth="9.140625" defaultRowHeight="15"/>
  <cols>
    <col min="1" max="1" width="44.421875" style="0" customWidth="1"/>
  </cols>
  <sheetData>
    <row r="1" spans="1:13" s="20" customFormat="1" ht="19.5" thickBot="1">
      <c r="A1" s="15" t="s">
        <v>127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20" customFormat="1" ht="15">
      <c r="A2" s="9"/>
      <c r="B2" s="58" t="s">
        <v>28</v>
      </c>
      <c r="C2" s="58"/>
      <c r="D2" s="58" t="s">
        <v>29</v>
      </c>
      <c r="E2" s="58"/>
      <c r="F2" s="58" t="s">
        <v>30</v>
      </c>
      <c r="G2" s="58"/>
      <c r="H2" s="58" t="s">
        <v>31</v>
      </c>
      <c r="I2" s="58"/>
      <c r="J2" s="58" t="s">
        <v>36</v>
      </c>
      <c r="K2" s="58"/>
      <c r="L2" s="58" t="s">
        <v>32</v>
      </c>
      <c r="M2" s="58"/>
    </row>
    <row r="3" spans="1:13" s="20" customFormat="1" ht="15.75" thickBot="1">
      <c r="A3" s="10" t="s">
        <v>33</v>
      </c>
      <c r="B3" s="7" t="s">
        <v>0</v>
      </c>
      <c r="C3" s="7" t="s">
        <v>1</v>
      </c>
      <c r="D3" s="7" t="s">
        <v>0</v>
      </c>
      <c r="E3" s="7" t="s">
        <v>1</v>
      </c>
      <c r="F3" s="7" t="s">
        <v>0</v>
      </c>
      <c r="G3" s="7" t="s">
        <v>1</v>
      </c>
      <c r="H3" s="7" t="s">
        <v>0</v>
      </c>
      <c r="I3" s="7" t="s">
        <v>1</v>
      </c>
      <c r="J3" s="7" t="s">
        <v>0</v>
      </c>
      <c r="K3" s="7" t="s">
        <v>1</v>
      </c>
      <c r="L3" s="8" t="s">
        <v>34</v>
      </c>
      <c r="M3" s="8" t="s">
        <v>35</v>
      </c>
    </row>
    <row r="4" spans="1:13" s="20" customFormat="1" ht="15">
      <c r="A4" s="21" t="s">
        <v>41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">
      <c r="A5" s="16" t="s">
        <v>128</v>
      </c>
      <c r="B5" s="17">
        <v>3</v>
      </c>
      <c r="C5" s="17">
        <v>5</v>
      </c>
      <c r="D5" s="17">
        <v>1</v>
      </c>
      <c r="E5" s="17">
        <v>6</v>
      </c>
      <c r="F5" s="17">
        <v>8</v>
      </c>
      <c r="G5" s="17">
        <v>6</v>
      </c>
      <c r="H5" s="17">
        <v>3</v>
      </c>
      <c r="I5" s="17">
        <v>13</v>
      </c>
      <c r="J5" s="17">
        <v>2</v>
      </c>
      <c r="K5" s="17">
        <v>5</v>
      </c>
      <c r="L5" s="12">
        <f>IF(SUM(H5:I5)=0,"--",((SUM(J5:K5)-SUM(H5:I5))/SUM(H5:I5)))</f>
        <v>-0.5625</v>
      </c>
      <c r="M5" s="12">
        <f>IF(SUM(B5:C5)=0,"--",((SUM(J5:K5)-SUM(B5:C5))/SUM(B5:C5)))</f>
        <v>-0.125</v>
      </c>
    </row>
    <row r="6" spans="1:13" ht="15">
      <c r="A6" s="16" t="s">
        <v>129</v>
      </c>
      <c r="B6" s="17">
        <v>1</v>
      </c>
      <c r="C6" s="17">
        <v>7</v>
      </c>
      <c r="D6" s="17">
        <v>2</v>
      </c>
      <c r="E6" s="17">
        <v>11</v>
      </c>
      <c r="F6" s="17">
        <v>2</v>
      </c>
      <c r="G6" s="17">
        <v>16</v>
      </c>
      <c r="H6" s="17">
        <v>2</v>
      </c>
      <c r="I6" s="17">
        <v>6</v>
      </c>
      <c r="J6" s="17">
        <v>1</v>
      </c>
      <c r="K6" s="17">
        <v>13</v>
      </c>
      <c r="L6" s="12">
        <f aca="true" t="shared" si="0" ref="L6:L45">IF(SUM(H6:I6)=0,"--",((SUM(J6:K6)-SUM(H6:I6))/SUM(H6:I6)))</f>
        <v>0.75</v>
      </c>
      <c r="M6" s="12">
        <f aca="true" t="shared" si="1" ref="M6:M45">IF(SUM(B6:C6)=0,"--",((SUM(J6:K6)-SUM(B6:C6))/SUM(B6:C6)))</f>
        <v>0.75</v>
      </c>
    </row>
    <row r="7" spans="1:13" ht="15">
      <c r="A7" s="16" t="s">
        <v>130</v>
      </c>
      <c r="B7" s="17">
        <v>0</v>
      </c>
      <c r="C7" s="17">
        <v>10</v>
      </c>
      <c r="D7" s="17">
        <v>0</v>
      </c>
      <c r="E7" s="17">
        <v>3</v>
      </c>
      <c r="F7" s="17">
        <v>0</v>
      </c>
      <c r="G7" s="17">
        <v>11</v>
      </c>
      <c r="H7" s="17">
        <v>0</v>
      </c>
      <c r="I7" s="17">
        <v>3</v>
      </c>
      <c r="J7" s="17">
        <v>1</v>
      </c>
      <c r="K7" s="17">
        <v>6</v>
      </c>
      <c r="L7" s="12">
        <f t="shared" si="0"/>
        <v>1.3333333333333333</v>
      </c>
      <c r="M7" s="12">
        <f t="shared" si="1"/>
        <v>-0.3</v>
      </c>
    </row>
    <row r="8" spans="1:13" ht="15">
      <c r="A8" s="16" t="s">
        <v>131</v>
      </c>
      <c r="B8" s="17">
        <v>2</v>
      </c>
      <c r="C8" s="17">
        <v>37</v>
      </c>
      <c r="D8" s="17">
        <v>4</v>
      </c>
      <c r="E8" s="17">
        <v>21</v>
      </c>
      <c r="F8" s="17">
        <v>0</v>
      </c>
      <c r="G8" s="17">
        <v>21</v>
      </c>
      <c r="H8" s="17">
        <v>3</v>
      </c>
      <c r="I8" s="17">
        <v>26</v>
      </c>
      <c r="J8" s="17">
        <v>5</v>
      </c>
      <c r="K8" s="17">
        <v>26</v>
      </c>
      <c r="L8" s="12">
        <f t="shared" si="0"/>
        <v>0.06896551724137931</v>
      </c>
      <c r="M8" s="12">
        <f t="shared" si="1"/>
        <v>-0.20512820512820512</v>
      </c>
    </row>
    <row r="9" spans="1:13" ht="15">
      <c r="A9" s="16" t="s">
        <v>132</v>
      </c>
      <c r="B9" s="17">
        <v>0</v>
      </c>
      <c r="C9" s="17">
        <v>9</v>
      </c>
      <c r="D9" s="17">
        <v>0</v>
      </c>
      <c r="E9" s="17">
        <v>9</v>
      </c>
      <c r="F9" s="17">
        <v>1</v>
      </c>
      <c r="G9" s="17">
        <v>4</v>
      </c>
      <c r="H9" s="17">
        <v>1</v>
      </c>
      <c r="I9" s="17">
        <v>13</v>
      </c>
      <c r="J9" s="17">
        <v>3</v>
      </c>
      <c r="K9" s="17">
        <v>11</v>
      </c>
      <c r="L9" s="12">
        <f t="shared" si="0"/>
        <v>0</v>
      </c>
      <c r="M9" s="12">
        <f t="shared" si="1"/>
        <v>0.5555555555555556</v>
      </c>
    </row>
    <row r="10" spans="1:13" ht="15">
      <c r="A10" s="16" t="s">
        <v>133</v>
      </c>
      <c r="B10" s="17">
        <v>1</v>
      </c>
      <c r="C10" s="17">
        <v>6</v>
      </c>
      <c r="D10" s="17">
        <v>0</v>
      </c>
      <c r="E10" s="17">
        <v>5</v>
      </c>
      <c r="F10" s="17">
        <v>2</v>
      </c>
      <c r="G10" s="17">
        <v>3</v>
      </c>
      <c r="H10" s="17">
        <v>4</v>
      </c>
      <c r="I10" s="17">
        <v>1</v>
      </c>
      <c r="J10" s="17">
        <v>2</v>
      </c>
      <c r="K10" s="17">
        <v>1</v>
      </c>
      <c r="L10" s="12">
        <f t="shared" si="0"/>
        <v>-0.4</v>
      </c>
      <c r="M10" s="12">
        <f t="shared" si="1"/>
        <v>-0.5714285714285714</v>
      </c>
    </row>
    <row r="11" spans="1:13" ht="15">
      <c r="A11" s="16" t="s">
        <v>134</v>
      </c>
      <c r="B11" s="17">
        <v>5</v>
      </c>
      <c r="C11" s="17">
        <v>34</v>
      </c>
      <c r="D11" s="17">
        <v>1</v>
      </c>
      <c r="E11" s="17">
        <v>28</v>
      </c>
      <c r="F11" s="17">
        <v>1</v>
      </c>
      <c r="G11" s="17">
        <v>13</v>
      </c>
      <c r="H11" s="17">
        <v>3</v>
      </c>
      <c r="I11" s="17">
        <v>30</v>
      </c>
      <c r="J11" s="17">
        <v>3</v>
      </c>
      <c r="K11" s="17">
        <v>22</v>
      </c>
      <c r="L11" s="12">
        <f t="shared" si="0"/>
        <v>-0.24242424242424243</v>
      </c>
      <c r="M11" s="12">
        <f t="shared" si="1"/>
        <v>-0.358974358974359</v>
      </c>
    </row>
    <row r="12" spans="1:13" ht="15">
      <c r="A12" s="16" t="s">
        <v>135</v>
      </c>
      <c r="B12" s="17">
        <v>1</v>
      </c>
      <c r="C12" s="17">
        <v>10</v>
      </c>
      <c r="D12" s="17">
        <v>0</v>
      </c>
      <c r="E12" s="17">
        <v>7</v>
      </c>
      <c r="F12" s="17">
        <v>0</v>
      </c>
      <c r="G12" s="17">
        <v>9</v>
      </c>
      <c r="H12" s="17">
        <v>2</v>
      </c>
      <c r="I12" s="17">
        <v>9</v>
      </c>
      <c r="J12" s="17">
        <v>2</v>
      </c>
      <c r="K12" s="17">
        <v>8</v>
      </c>
      <c r="L12" s="12">
        <f t="shared" si="0"/>
        <v>-0.09090909090909091</v>
      </c>
      <c r="M12" s="12">
        <f t="shared" si="1"/>
        <v>-0.09090909090909091</v>
      </c>
    </row>
    <row r="13" spans="1:13" s="15" customFormat="1" ht="15">
      <c r="A13" s="13" t="s">
        <v>37</v>
      </c>
      <c r="B13" s="27">
        <f>SUM(B5:B12)</f>
        <v>13</v>
      </c>
      <c r="C13" s="27">
        <f aca="true" t="shared" si="2" ref="C13:K13">SUM(C5:C12)</f>
        <v>118</v>
      </c>
      <c r="D13" s="27">
        <f t="shared" si="2"/>
        <v>8</v>
      </c>
      <c r="E13" s="27">
        <f t="shared" si="2"/>
        <v>90</v>
      </c>
      <c r="F13" s="27">
        <f t="shared" si="2"/>
        <v>14</v>
      </c>
      <c r="G13" s="27">
        <f t="shared" si="2"/>
        <v>83</v>
      </c>
      <c r="H13" s="27">
        <f t="shared" si="2"/>
        <v>18</v>
      </c>
      <c r="I13" s="27">
        <f t="shared" si="2"/>
        <v>101</v>
      </c>
      <c r="J13" s="27">
        <f t="shared" si="2"/>
        <v>19</v>
      </c>
      <c r="K13" s="27">
        <f t="shared" si="2"/>
        <v>92</v>
      </c>
      <c r="L13" s="14">
        <f t="shared" si="0"/>
        <v>-0.06722689075630252</v>
      </c>
      <c r="M13" s="14">
        <f t="shared" si="1"/>
        <v>-0.15267175572519084</v>
      </c>
    </row>
    <row r="14" spans="1:13" ht="15">
      <c r="A14" s="21" t="s">
        <v>15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2" t="str">
        <f t="shared" si="0"/>
        <v>--</v>
      </c>
      <c r="M14" s="12" t="str">
        <f t="shared" si="1"/>
        <v>--</v>
      </c>
    </row>
    <row r="15" spans="1:13" ht="15">
      <c r="A15" s="16" t="s">
        <v>136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1</v>
      </c>
      <c r="H15" s="17">
        <v>0</v>
      </c>
      <c r="I15" s="17">
        <v>0</v>
      </c>
      <c r="J15" s="17">
        <v>0</v>
      </c>
      <c r="K15" s="17">
        <v>0</v>
      </c>
      <c r="L15" s="12" t="str">
        <f t="shared" si="0"/>
        <v>--</v>
      </c>
      <c r="M15" s="12" t="str">
        <f t="shared" si="1"/>
        <v>--</v>
      </c>
    </row>
    <row r="16" spans="1:13" s="15" customFormat="1" ht="15">
      <c r="A16" s="13" t="s">
        <v>37</v>
      </c>
      <c r="B16" s="18">
        <f>SUM(B15)</f>
        <v>0</v>
      </c>
      <c r="C16" s="18">
        <f aca="true" t="shared" si="3" ref="C16:K16">SUM(C15)</f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1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4" t="str">
        <f t="shared" si="0"/>
        <v>--</v>
      </c>
      <c r="M16" s="14" t="str">
        <f t="shared" si="1"/>
        <v>--</v>
      </c>
    </row>
    <row r="17" spans="1:13" ht="15">
      <c r="A17" s="21" t="s">
        <v>80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12" t="str">
        <f t="shared" si="0"/>
        <v>--</v>
      </c>
      <c r="M17" s="12" t="str">
        <f t="shared" si="1"/>
        <v>--</v>
      </c>
    </row>
    <row r="18" spans="1:13" ht="15">
      <c r="A18" s="16" t="s">
        <v>137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3</v>
      </c>
      <c r="K18" s="17">
        <v>3</v>
      </c>
      <c r="L18" s="12" t="str">
        <f t="shared" si="0"/>
        <v>--</v>
      </c>
      <c r="M18" s="12" t="str">
        <f t="shared" si="1"/>
        <v>--</v>
      </c>
    </row>
    <row r="19" spans="1:13" ht="15">
      <c r="A19" s="16" t="s">
        <v>128</v>
      </c>
      <c r="B19" s="17">
        <v>6</v>
      </c>
      <c r="C19" s="17">
        <v>9</v>
      </c>
      <c r="D19" s="17">
        <v>1</v>
      </c>
      <c r="E19" s="17">
        <v>8</v>
      </c>
      <c r="F19" s="17">
        <v>2</v>
      </c>
      <c r="G19" s="17">
        <v>14</v>
      </c>
      <c r="H19" s="17">
        <v>1</v>
      </c>
      <c r="I19" s="17">
        <v>5</v>
      </c>
      <c r="J19" s="17">
        <v>1</v>
      </c>
      <c r="K19" s="17">
        <v>5</v>
      </c>
      <c r="L19" s="12">
        <f t="shared" si="0"/>
        <v>0</v>
      </c>
      <c r="M19" s="12">
        <f t="shared" si="1"/>
        <v>-0.6</v>
      </c>
    </row>
    <row r="20" spans="1:13" ht="15">
      <c r="A20" s="16" t="s">
        <v>129</v>
      </c>
      <c r="B20" s="17">
        <v>1</v>
      </c>
      <c r="C20" s="17">
        <v>6</v>
      </c>
      <c r="D20" s="17">
        <v>3</v>
      </c>
      <c r="E20" s="17">
        <v>11</v>
      </c>
      <c r="F20" s="17">
        <v>0</v>
      </c>
      <c r="G20" s="17">
        <v>10</v>
      </c>
      <c r="H20" s="17">
        <v>3</v>
      </c>
      <c r="I20" s="17">
        <v>8</v>
      </c>
      <c r="J20" s="17">
        <v>2</v>
      </c>
      <c r="K20" s="17">
        <v>20</v>
      </c>
      <c r="L20" s="12">
        <f t="shared" si="0"/>
        <v>1</v>
      </c>
      <c r="M20" s="12">
        <f t="shared" si="1"/>
        <v>2.142857142857143</v>
      </c>
    </row>
    <row r="21" spans="1:13" ht="15">
      <c r="A21" s="16" t="s">
        <v>138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9</v>
      </c>
      <c r="I21" s="17">
        <v>27</v>
      </c>
      <c r="J21" s="17">
        <v>0</v>
      </c>
      <c r="K21" s="17">
        <v>0</v>
      </c>
      <c r="L21" s="12">
        <f t="shared" si="0"/>
        <v>-1</v>
      </c>
      <c r="M21" s="12" t="str">
        <f t="shared" si="1"/>
        <v>--</v>
      </c>
    </row>
    <row r="22" spans="1:13" ht="15">
      <c r="A22" s="16" t="s">
        <v>131</v>
      </c>
      <c r="B22" s="17">
        <v>25</v>
      </c>
      <c r="C22" s="17">
        <v>45</v>
      </c>
      <c r="D22" s="17">
        <v>7</v>
      </c>
      <c r="E22" s="17">
        <v>50</v>
      </c>
      <c r="F22" s="17">
        <v>10</v>
      </c>
      <c r="G22" s="17">
        <v>42</v>
      </c>
      <c r="H22" s="17">
        <v>0</v>
      </c>
      <c r="I22" s="17">
        <v>0</v>
      </c>
      <c r="J22" s="17">
        <v>10</v>
      </c>
      <c r="K22" s="17">
        <v>39</v>
      </c>
      <c r="L22" s="12" t="str">
        <f t="shared" si="0"/>
        <v>--</v>
      </c>
      <c r="M22" s="12">
        <f t="shared" si="1"/>
        <v>-0.3</v>
      </c>
    </row>
    <row r="23" spans="1:13" ht="15">
      <c r="A23" s="16" t="s">
        <v>139</v>
      </c>
      <c r="B23" s="17">
        <v>0</v>
      </c>
      <c r="C23" s="17">
        <v>1</v>
      </c>
      <c r="D23" s="17">
        <v>0</v>
      </c>
      <c r="E23" s="17">
        <v>1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1</v>
      </c>
      <c r="L23" s="12" t="str">
        <f t="shared" si="0"/>
        <v>--</v>
      </c>
      <c r="M23" s="12">
        <f t="shared" si="1"/>
        <v>0</v>
      </c>
    </row>
    <row r="24" spans="1:13" ht="15">
      <c r="A24" s="16" t="s">
        <v>140</v>
      </c>
      <c r="B24" s="17">
        <v>1</v>
      </c>
      <c r="C24" s="17">
        <v>4</v>
      </c>
      <c r="D24" s="17">
        <v>1</v>
      </c>
      <c r="E24" s="17">
        <v>4</v>
      </c>
      <c r="F24" s="17">
        <v>0</v>
      </c>
      <c r="G24" s="17">
        <v>2</v>
      </c>
      <c r="H24" s="17">
        <v>0</v>
      </c>
      <c r="I24" s="17">
        <v>4</v>
      </c>
      <c r="J24" s="17">
        <v>0</v>
      </c>
      <c r="K24" s="17">
        <v>2</v>
      </c>
      <c r="L24" s="12">
        <f t="shared" si="0"/>
        <v>-0.5</v>
      </c>
      <c r="M24" s="12">
        <f t="shared" si="1"/>
        <v>-0.6</v>
      </c>
    </row>
    <row r="25" spans="1:13" ht="15">
      <c r="A25" s="16" t="s">
        <v>133</v>
      </c>
      <c r="B25" s="17">
        <v>5</v>
      </c>
      <c r="C25" s="17">
        <v>12</v>
      </c>
      <c r="D25" s="17">
        <v>7</v>
      </c>
      <c r="E25" s="17">
        <v>9</v>
      </c>
      <c r="F25" s="17">
        <v>5</v>
      </c>
      <c r="G25" s="17">
        <v>16</v>
      </c>
      <c r="H25" s="17">
        <v>1</v>
      </c>
      <c r="I25" s="17">
        <v>10</v>
      </c>
      <c r="J25" s="17">
        <v>0</v>
      </c>
      <c r="K25" s="17">
        <v>0</v>
      </c>
      <c r="L25" s="12">
        <f t="shared" si="0"/>
        <v>-1</v>
      </c>
      <c r="M25" s="12">
        <f t="shared" si="1"/>
        <v>-1</v>
      </c>
    </row>
    <row r="26" spans="1:13" ht="15">
      <c r="A26" s="16" t="s">
        <v>141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17</v>
      </c>
      <c r="L26" s="12" t="str">
        <f t="shared" si="0"/>
        <v>--</v>
      </c>
      <c r="M26" s="12" t="str">
        <f t="shared" si="1"/>
        <v>--</v>
      </c>
    </row>
    <row r="27" spans="1:13" ht="15">
      <c r="A27" s="16" t="s">
        <v>134</v>
      </c>
      <c r="B27" s="17">
        <v>2</v>
      </c>
      <c r="C27" s="17">
        <v>23</v>
      </c>
      <c r="D27" s="17">
        <v>4</v>
      </c>
      <c r="E27" s="17">
        <v>14</v>
      </c>
      <c r="F27" s="17">
        <v>2</v>
      </c>
      <c r="G27" s="17">
        <v>17</v>
      </c>
      <c r="H27" s="17">
        <v>0</v>
      </c>
      <c r="I27" s="17">
        <v>7</v>
      </c>
      <c r="J27" s="17">
        <v>3</v>
      </c>
      <c r="K27" s="17">
        <v>15</v>
      </c>
      <c r="L27" s="12">
        <f t="shared" si="0"/>
        <v>1.5714285714285714</v>
      </c>
      <c r="M27" s="12">
        <f t="shared" si="1"/>
        <v>-0.28</v>
      </c>
    </row>
    <row r="28" spans="1:13" ht="15">
      <c r="A28" s="16" t="s">
        <v>142</v>
      </c>
      <c r="B28" s="17">
        <v>0</v>
      </c>
      <c r="C28" s="17">
        <v>0</v>
      </c>
      <c r="D28" s="17">
        <v>0</v>
      </c>
      <c r="E28" s="17">
        <v>2</v>
      </c>
      <c r="F28" s="17">
        <v>0</v>
      </c>
      <c r="G28" s="17">
        <v>7</v>
      </c>
      <c r="H28" s="17">
        <v>2</v>
      </c>
      <c r="I28" s="17">
        <v>5</v>
      </c>
      <c r="J28" s="17">
        <v>2</v>
      </c>
      <c r="K28" s="17">
        <v>8</v>
      </c>
      <c r="L28" s="12">
        <f t="shared" si="0"/>
        <v>0.42857142857142855</v>
      </c>
      <c r="M28" s="12" t="str">
        <f t="shared" si="1"/>
        <v>--</v>
      </c>
    </row>
    <row r="29" spans="1:13" s="15" customFormat="1" ht="15">
      <c r="A29" s="13" t="s">
        <v>37</v>
      </c>
      <c r="B29" s="18">
        <f>SUM(B18:B28)</f>
        <v>40</v>
      </c>
      <c r="C29" s="18">
        <f aca="true" t="shared" si="4" ref="C29:K29">SUM(C18:C28)</f>
        <v>100</v>
      </c>
      <c r="D29" s="18">
        <f t="shared" si="4"/>
        <v>23</v>
      </c>
      <c r="E29" s="18">
        <f t="shared" si="4"/>
        <v>99</v>
      </c>
      <c r="F29" s="18">
        <f t="shared" si="4"/>
        <v>19</v>
      </c>
      <c r="G29" s="18">
        <f t="shared" si="4"/>
        <v>108</v>
      </c>
      <c r="H29" s="18">
        <f t="shared" si="4"/>
        <v>16</v>
      </c>
      <c r="I29" s="18">
        <f t="shared" si="4"/>
        <v>66</v>
      </c>
      <c r="J29" s="18">
        <f t="shared" si="4"/>
        <v>21</v>
      </c>
      <c r="K29" s="18">
        <f t="shared" si="4"/>
        <v>110</v>
      </c>
      <c r="L29" s="14">
        <f t="shared" si="0"/>
        <v>0.5975609756097561</v>
      </c>
      <c r="M29" s="14">
        <f t="shared" si="1"/>
        <v>-0.06428571428571428</v>
      </c>
    </row>
    <row r="30" spans="1:13" ht="15">
      <c r="A30" s="21" t="s">
        <v>25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12" t="str">
        <f t="shared" si="0"/>
        <v>--</v>
      </c>
      <c r="M30" s="12" t="str">
        <f t="shared" si="1"/>
        <v>--</v>
      </c>
    </row>
    <row r="31" spans="1:13" ht="15">
      <c r="A31" s="16" t="s">
        <v>143</v>
      </c>
      <c r="B31" s="17">
        <v>2</v>
      </c>
      <c r="C31" s="17">
        <v>2</v>
      </c>
      <c r="D31" s="17">
        <v>1</v>
      </c>
      <c r="E31" s="17">
        <v>3</v>
      </c>
      <c r="F31" s="17">
        <v>2</v>
      </c>
      <c r="G31" s="17">
        <v>3</v>
      </c>
      <c r="H31" s="17">
        <v>4</v>
      </c>
      <c r="I31" s="17">
        <v>4</v>
      </c>
      <c r="J31" s="17">
        <v>2</v>
      </c>
      <c r="K31" s="17">
        <v>4</v>
      </c>
      <c r="L31" s="12">
        <f t="shared" si="0"/>
        <v>-0.25</v>
      </c>
      <c r="M31" s="12">
        <f t="shared" si="1"/>
        <v>0.5</v>
      </c>
    </row>
    <row r="32" spans="1:13" ht="15">
      <c r="A32" s="16" t="s">
        <v>128</v>
      </c>
      <c r="B32" s="17">
        <v>0</v>
      </c>
      <c r="C32" s="17">
        <v>1</v>
      </c>
      <c r="D32" s="17">
        <v>0</v>
      </c>
      <c r="E32" s="17">
        <v>0</v>
      </c>
      <c r="F32" s="17">
        <v>1</v>
      </c>
      <c r="G32" s="17">
        <v>2</v>
      </c>
      <c r="H32" s="17">
        <v>0</v>
      </c>
      <c r="I32" s="17">
        <v>0</v>
      </c>
      <c r="J32" s="17">
        <v>0</v>
      </c>
      <c r="K32" s="17">
        <v>0</v>
      </c>
      <c r="L32" s="12" t="str">
        <f t="shared" si="0"/>
        <v>--</v>
      </c>
      <c r="M32" s="12">
        <f t="shared" si="1"/>
        <v>-1</v>
      </c>
    </row>
    <row r="33" spans="1:13" ht="15">
      <c r="A33" s="16" t="s">
        <v>129</v>
      </c>
      <c r="B33" s="17">
        <v>0</v>
      </c>
      <c r="C33" s="17">
        <v>0</v>
      </c>
      <c r="D33" s="17">
        <v>0</v>
      </c>
      <c r="E33" s="17">
        <v>2</v>
      </c>
      <c r="F33" s="17">
        <v>0</v>
      </c>
      <c r="G33" s="17">
        <v>1</v>
      </c>
      <c r="H33" s="17">
        <v>0</v>
      </c>
      <c r="I33" s="17">
        <v>1</v>
      </c>
      <c r="J33" s="17">
        <v>0</v>
      </c>
      <c r="K33" s="17">
        <v>1</v>
      </c>
      <c r="L33" s="12">
        <f t="shared" si="0"/>
        <v>0</v>
      </c>
      <c r="M33" s="12" t="str">
        <f t="shared" si="1"/>
        <v>--</v>
      </c>
    </row>
    <row r="34" spans="1:13" ht="15">
      <c r="A34" s="16" t="s">
        <v>138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2</v>
      </c>
      <c r="I34" s="17">
        <v>0</v>
      </c>
      <c r="J34" s="17">
        <v>0</v>
      </c>
      <c r="K34" s="17">
        <v>0</v>
      </c>
      <c r="L34" s="12">
        <f t="shared" si="0"/>
        <v>-1</v>
      </c>
      <c r="M34" s="12" t="str">
        <f t="shared" si="1"/>
        <v>--</v>
      </c>
    </row>
    <row r="35" spans="1:13" ht="15">
      <c r="A35" s="16" t="s">
        <v>131</v>
      </c>
      <c r="B35" s="17">
        <v>0</v>
      </c>
      <c r="C35" s="17">
        <v>3</v>
      </c>
      <c r="D35" s="17">
        <v>0</v>
      </c>
      <c r="E35" s="17">
        <v>1</v>
      </c>
      <c r="F35" s="17">
        <v>0</v>
      </c>
      <c r="G35" s="17">
        <v>1</v>
      </c>
      <c r="H35" s="17">
        <v>0</v>
      </c>
      <c r="I35" s="17">
        <v>0</v>
      </c>
      <c r="J35" s="17">
        <v>0</v>
      </c>
      <c r="K35" s="17">
        <v>1</v>
      </c>
      <c r="L35" s="12" t="str">
        <f t="shared" si="0"/>
        <v>--</v>
      </c>
      <c r="M35" s="12">
        <f t="shared" si="1"/>
        <v>-0.6666666666666666</v>
      </c>
    </row>
    <row r="36" spans="1:13" ht="15">
      <c r="A36" s="16" t="s">
        <v>133</v>
      </c>
      <c r="B36" s="17">
        <v>0</v>
      </c>
      <c r="C36" s="17">
        <v>0</v>
      </c>
      <c r="D36" s="17">
        <v>0</v>
      </c>
      <c r="E36" s="17">
        <v>1</v>
      </c>
      <c r="F36" s="17">
        <v>0</v>
      </c>
      <c r="G36" s="17">
        <v>1</v>
      </c>
      <c r="H36" s="17">
        <v>0</v>
      </c>
      <c r="I36" s="17">
        <v>1</v>
      </c>
      <c r="J36" s="17">
        <v>0</v>
      </c>
      <c r="K36" s="17">
        <v>0</v>
      </c>
      <c r="L36" s="12">
        <f t="shared" si="0"/>
        <v>-1</v>
      </c>
      <c r="M36" s="12" t="str">
        <f t="shared" si="1"/>
        <v>--</v>
      </c>
    </row>
    <row r="37" spans="1:13" ht="15">
      <c r="A37" s="16" t="s">
        <v>141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1</v>
      </c>
      <c r="L37" s="12" t="str">
        <f t="shared" si="0"/>
        <v>--</v>
      </c>
      <c r="M37" s="12" t="str">
        <f t="shared" si="1"/>
        <v>--</v>
      </c>
    </row>
    <row r="38" spans="1:13" ht="15">
      <c r="A38" s="16" t="s">
        <v>134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1</v>
      </c>
      <c r="I38" s="17">
        <v>0</v>
      </c>
      <c r="J38" s="17">
        <v>0</v>
      </c>
      <c r="K38" s="17">
        <v>0</v>
      </c>
      <c r="L38" s="12">
        <f t="shared" si="0"/>
        <v>-1</v>
      </c>
      <c r="M38" s="12" t="str">
        <f t="shared" si="1"/>
        <v>--</v>
      </c>
    </row>
    <row r="39" spans="1:13" ht="15">
      <c r="A39" s="13" t="s">
        <v>144</v>
      </c>
      <c r="B39" s="28">
        <f>SUM(B31:B38)</f>
        <v>2</v>
      </c>
      <c r="C39" s="28">
        <f aca="true" t="shared" si="5" ref="C39:K39">SUM(C31:C38)</f>
        <v>6</v>
      </c>
      <c r="D39" s="28">
        <f t="shared" si="5"/>
        <v>1</v>
      </c>
      <c r="E39" s="28">
        <f t="shared" si="5"/>
        <v>7</v>
      </c>
      <c r="F39" s="28">
        <f t="shared" si="5"/>
        <v>3</v>
      </c>
      <c r="G39" s="28">
        <f t="shared" si="5"/>
        <v>8</v>
      </c>
      <c r="H39" s="28">
        <f t="shared" si="5"/>
        <v>7</v>
      </c>
      <c r="I39" s="28">
        <f t="shared" si="5"/>
        <v>6</v>
      </c>
      <c r="J39" s="28">
        <f t="shared" si="5"/>
        <v>2</v>
      </c>
      <c r="K39" s="28">
        <f t="shared" si="5"/>
        <v>7</v>
      </c>
      <c r="L39" s="14">
        <f t="shared" si="0"/>
        <v>-0.3076923076923077</v>
      </c>
      <c r="M39" s="14">
        <f t="shared" si="1"/>
        <v>0.125</v>
      </c>
    </row>
    <row r="40" spans="1:13" s="15" customFormat="1" ht="15">
      <c r="A40" s="21" t="s">
        <v>145</v>
      </c>
      <c r="L40" s="12" t="str">
        <f t="shared" si="0"/>
        <v>--</v>
      </c>
      <c r="M40" s="12" t="str">
        <f t="shared" si="1"/>
        <v>--</v>
      </c>
    </row>
    <row r="41" spans="1:13" s="15" customFormat="1" ht="15">
      <c r="A41" s="16" t="s">
        <v>41</v>
      </c>
      <c r="B41" s="15">
        <f>B13</f>
        <v>13</v>
      </c>
      <c r="C41" s="15">
        <f aca="true" t="shared" si="6" ref="C41:K41">C13</f>
        <v>118</v>
      </c>
      <c r="D41" s="15">
        <f t="shared" si="6"/>
        <v>8</v>
      </c>
      <c r="E41" s="15">
        <f t="shared" si="6"/>
        <v>90</v>
      </c>
      <c r="F41" s="15">
        <f t="shared" si="6"/>
        <v>14</v>
      </c>
      <c r="G41" s="15">
        <f t="shared" si="6"/>
        <v>83</v>
      </c>
      <c r="H41" s="15">
        <f t="shared" si="6"/>
        <v>18</v>
      </c>
      <c r="I41" s="15">
        <f t="shared" si="6"/>
        <v>101</v>
      </c>
      <c r="J41" s="15">
        <f t="shared" si="6"/>
        <v>19</v>
      </c>
      <c r="K41" s="15">
        <f t="shared" si="6"/>
        <v>92</v>
      </c>
      <c r="L41" s="12">
        <f t="shared" si="0"/>
        <v>-0.06722689075630252</v>
      </c>
      <c r="M41" s="12">
        <f t="shared" si="1"/>
        <v>-0.15267175572519084</v>
      </c>
    </row>
    <row r="42" spans="1:13" s="15" customFormat="1" ht="15">
      <c r="A42" s="16" t="s">
        <v>15</v>
      </c>
      <c r="B42" s="17">
        <f>B16</f>
        <v>0</v>
      </c>
      <c r="C42" s="17">
        <f aca="true" t="shared" si="7" ref="C42:K42">C16</f>
        <v>0</v>
      </c>
      <c r="D42" s="17">
        <f t="shared" si="7"/>
        <v>0</v>
      </c>
      <c r="E42" s="17">
        <f t="shared" si="7"/>
        <v>0</v>
      </c>
      <c r="F42" s="17">
        <f t="shared" si="7"/>
        <v>0</v>
      </c>
      <c r="G42" s="17">
        <f t="shared" si="7"/>
        <v>1</v>
      </c>
      <c r="H42" s="17">
        <f t="shared" si="7"/>
        <v>0</v>
      </c>
      <c r="I42" s="17">
        <f t="shared" si="7"/>
        <v>0</v>
      </c>
      <c r="J42" s="17">
        <f t="shared" si="7"/>
        <v>0</v>
      </c>
      <c r="K42" s="17">
        <f t="shared" si="7"/>
        <v>0</v>
      </c>
      <c r="L42" s="12" t="str">
        <f t="shared" si="0"/>
        <v>--</v>
      </c>
      <c r="M42" s="12" t="str">
        <f t="shared" si="1"/>
        <v>--</v>
      </c>
    </row>
    <row r="43" spans="1:13" s="15" customFormat="1" ht="15">
      <c r="A43" s="16" t="s">
        <v>80</v>
      </c>
      <c r="B43" s="15">
        <f>B29</f>
        <v>40</v>
      </c>
      <c r="C43" s="15">
        <f aca="true" t="shared" si="8" ref="C43:K43">C29</f>
        <v>100</v>
      </c>
      <c r="D43" s="15">
        <f t="shared" si="8"/>
        <v>23</v>
      </c>
      <c r="E43" s="15">
        <f t="shared" si="8"/>
        <v>99</v>
      </c>
      <c r="F43" s="15">
        <f t="shared" si="8"/>
        <v>19</v>
      </c>
      <c r="G43" s="15">
        <f t="shared" si="8"/>
        <v>108</v>
      </c>
      <c r="H43" s="15">
        <f t="shared" si="8"/>
        <v>16</v>
      </c>
      <c r="I43" s="15">
        <f t="shared" si="8"/>
        <v>66</v>
      </c>
      <c r="J43" s="15">
        <f t="shared" si="8"/>
        <v>21</v>
      </c>
      <c r="K43" s="15">
        <f t="shared" si="8"/>
        <v>110</v>
      </c>
      <c r="L43" s="12">
        <f t="shared" si="0"/>
        <v>0.5975609756097561</v>
      </c>
      <c r="M43" s="12">
        <f t="shared" si="1"/>
        <v>-0.06428571428571428</v>
      </c>
    </row>
    <row r="44" spans="1:13" s="15" customFormat="1" ht="15">
      <c r="A44" s="16" t="s">
        <v>25</v>
      </c>
      <c r="B44" s="15">
        <f>B39</f>
        <v>2</v>
      </c>
      <c r="C44" s="15">
        <f aca="true" t="shared" si="9" ref="C44:K44">C39</f>
        <v>6</v>
      </c>
      <c r="D44" s="15">
        <f t="shared" si="9"/>
        <v>1</v>
      </c>
      <c r="E44" s="15">
        <f t="shared" si="9"/>
        <v>7</v>
      </c>
      <c r="F44" s="15">
        <f t="shared" si="9"/>
        <v>3</v>
      </c>
      <c r="G44" s="15">
        <f t="shared" si="9"/>
        <v>8</v>
      </c>
      <c r="H44" s="15">
        <f t="shared" si="9"/>
        <v>7</v>
      </c>
      <c r="I44" s="15">
        <f t="shared" si="9"/>
        <v>6</v>
      </c>
      <c r="J44" s="15">
        <f t="shared" si="9"/>
        <v>2</v>
      </c>
      <c r="K44" s="15">
        <f t="shared" si="9"/>
        <v>7</v>
      </c>
      <c r="L44" s="12">
        <f t="shared" si="0"/>
        <v>-0.3076923076923077</v>
      </c>
      <c r="M44" s="12">
        <f t="shared" si="1"/>
        <v>0.125</v>
      </c>
    </row>
    <row r="45" spans="1:13" ht="15">
      <c r="A45" s="13" t="s">
        <v>37</v>
      </c>
      <c r="B45" s="30">
        <v>55</v>
      </c>
      <c r="C45" s="30">
        <v>224</v>
      </c>
      <c r="D45" s="30">
        <v>32</v>
      </c>
      <c r="E45" s="30">
        <v>196</v>
      </c>
      <c r="F45" s="30">
        <v>36</v>
      </c>
      <c r="G45" s="30">
        <v>200</v>
      </c>
      <c r="H45" s="30">
        <v>41</v>
      </c>
      <c r="I45" s="30">
        <v>173</v>
      </c>
      <c r="J45" s="30">
        <v>42</v>
      </c>
      <c r="K45" s="30">
        <v>209</v>
      </c>
      <c r="L45" s="14">
        <f t="shared" si="0"/>
        <v>0.17289719626168223</v>
      </c>
      <c r="M45" s="14">
        <f t="shared" si="1"/>
        <v>-0.1003584229390681</v>
      </c>
    </row>
    <row r="46" ht="15">
      <c r="A46" s="16" t="s">
        <v>42</v>
      </c>
    </row>
    <row r="47" spans="3:11" ht="15">
      <c r="C47" s="15"/>
      <c r="D47" s="15"/>
      <c r="E47" s="15"/>
      <c r="F47" s="15"/>
      <c r="G47" s="15"/>
      <c r="H47" s="15"/>
      <c r="I47" s="15"/>
      <c r="J47" s="15"/>
      <c r="K47" s="15"/>
    </row>
  </sheetData>
  <sheetProtection/>
  <mergeCells count="6">
    <mergeCell ref="L2:M2"/>
    <mergeCell ref="B2:C2"/>
    <mergeCell ref="D2:E2"/>
    <mergeCell ref="F2:G2"/>
    <mergeCell ref="H2:I2"/>
    <mergeCell ref="J2:K2"/>
  </mergeCells>
  <printOptions/>
  <pageMargins left="0.2" right="0.2" top="0.75" bottom="0.75" header="0.3" footer="0.3"/>
  <pageSetup fitToHeight="1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zoomScalePageLayoutView="0" workbookViewId="0" topLeftCell="A1">
      <selection activeCell="A1" sqref="A1:M21"/>
    </sheetView>
  </sheetViews>
  <sheetFormatPr defaultColWidth="9.140625" defaultRowHeight="15"/>
  <cols>
    <col min="1" max="1" width="29.421875" style="0" customWidth="1"/>
    <col min="2" max="2" width="9.140625" style="0" customWidth="1"/>
    <col min="10" max="11" width="9.140625" style="15" customWidth="1"/>
    <col min="12" max="13" width="10.8515625" style="0" customWidth="1"/>
    <col min="14" max="14" width="5.57421875" style="0" customWidth="1"/>
    <col min="15" max="15" width="16.421875" style="0" customWidth="1"/>
    <col min="16" max="16" width="5.57421875" style="0" customWidth="1"/>
    <col min="17" max="17" width="16.421875" style="0" customWidth="1"/>
    <col min="18" max="18" width="5.57421875" style="0" customWidth="1"/>
    <col min="19" max="19" width="16.421875" style="0" customWidth="1"/>
    <col min="20" max="20" width="5.57421875" style="0" customWidth="1"/>
    <col min="21" max="25" width="21.57421875" style="0" customWidth="1"/>
    <col min="26" max="26" width="18.00390625" style="0" customWidth="1"/>
    <col min="27" max="30" width="19.421875" style="0" customWidth="1"/>
    <col min="31" max="34" width="18.00390625" style="0" customWidth="1"/>
    <col min="35" max="38" width="19.421875" style="0" customWidth="1"/>
    <col min="39" max="42" width="18.00390625" style="0" customWidth="1"/>
    <col min="43" max="46" width="20.421875" style="0" customWidth="1"/>
    <col min="47" max="50" width="18.00390625" style="0" customWidth="1"/>
    <col min="51" max="54" width="20.421875" style="0" customWidth="1"/>
    <col min="55" max="58" width="18.00390625" style="0" customWidth="1"/>
    <col min="59" max="59" width="20.421875" style="0" customWidth="1"/>
    <col min="60" max="61" width="20.421875" style="0" bestFit="1" customWidth="1"/>
    <col min="62" max="62" width="20.421875" style="0" customWidth="1"/>
    <col min="63" max="65" width="18.00390625" style="0" customWidth="1"/>
    <col min="66" max="66" width="18.00390625" style="0" bestFit="1" customWidth="1"/>
    <col min="67" max="70" width="20.421875" style="0" customWidth="1"/>
    <col min="71" max="78" width="18.00390625" style="0" customWidth="1"/>
    <col min="79" max="82" width="24.8515625" style="0" customWidth="1"/>
    <col min="83" max="86" width="23.00390625" style="0" customWidth="1"/>
    <col min="87" max="87" width="19.421875" style="0" customWidth="1"/>
    <col min="88" max="88" width="19.421875" style="0" bestFit="1" customWidth="1"/>
    <col min="89" max="94" width="18.00390625" style="0" customWidth="1"/>
    <col min="95" max="96" width="24.8515625" style="0" bestFit="1" customWidth="1"/>
    <col min="97" max="97" width="24.8515625" style="0" customWidth="1"/>
    <col min="98" max="98" width="24.8515625" style="0" bestFit="1" customWidth="1"/>
    <col min="99" max="99" width="24.8515625" style="0" customWidth="1"/>
    <col min="100" max="100" width="24.8515625" style="0" bestFit="1" customWidth="1"/>
    <col min="101" max="103" width="23.00390625" style="0" customWidth="1"/>
    <col min="104" max="104" width="24.8515625" style="0" customWidth="1"/>
    <col min="105" max="106" width="23.00390625" style="0" bestFit="1" customWidth="1"/>
    <col min="107" max="107" width="7.8515625" style="0" customWidth="1"/>
    <col min="109" max="109" width="12.140625" style="0" bestFit="1" customWidth="1"/>
    <col min="110" max="110" width="7.8515625" style="0" customWidth="1"/>
    <col min="112" max="112" width="5.57421875" style="0" customWidth="1"/>
    <col min="113" max="113" width="6.8515625" style="0" customWidth="1"/>
    <col min="114" max="114" width="5.57421875" style="0" customWidth="1"/>
    <col min="115" max="115" width="6.8515625" style="0" customWidth="1"/>
    <col min="116" max="116" width="7.57421875" style="0" customWidth="1"/>
    <col min="117" max="117" width="6.8515625" style="0" customWidth="1"/>
    <col min="118" max="118" width="5.57421875" style="0" customWidth="1"/>
    <col min="119" max="119" width="6.8515625" style="0" customWidth="1"/>
    <col min="120" max="120" width="7.57421875" style="0" customWidth="1"/>
    <col min="121" max="121" width="5.57421875" style="0" customWidth="1"/>
    <col min="122" max="122" width="7.8515625" style="0" customWidth="1"/>
    <col min="123" max="123" width="7.57421875" style="0" customWidth="1"/>
    <col min="124" max="124" width="7.8515625" style="0" customWidth="1"/>
    <col min="125" max="125" width="7.57421875" style="0" customWidth="1"/>
    <col min="126" max="126" width="7.8515625" style="0" customWidth="1"/>
    <col min="127" max="130" width="12.140625" style="0" bestFit="1" customWidth="1"/>
    <col min="131" max="131" width="11.28125" style="0" bestFit="1" customWidth="1"/>
  </cols>
  <sheetData>
    <row r="1" spans="1:13" s="20" customFormat="1" ht="19.5" thickBot="1">
      <c r="A1" s="15" t="s">
        <v>146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20" customFormat="1" ht="15">
      <c r="A2" s="9"/>
      <c r="B2" s="58" t="s">
        <v>28</v>
      </c>
      <c r="C2" s="58"/>
      <c r="D2" s="58" t="s">
        <v>29</v>
      </c>
      <c r="E2" s="58"/>
      <c r="F2" s="58" t="s">
        <v>30</v>
      </c>
      <c r="G2" s="58"/>
      <c r="H2" s="58" t="s">
        <v>31</v>
      </c>
      <c r="I2" s="58"/>
      <c r="J2" s="58" t="s">
        <v>36</v>
      </c>
      <c r="K2" s="58"/>
      <c r="L2" s="58" t="s">
        <v>32</v>
      </c>
      <c r="M2" s="58"/>
    </row>
    <row r="3" spans="1:13" s="20" customFormat="1" ht="15.75" thickBot="1">
      <c r="A3" s="10" t="s">
        <v>33</v>
      </c>
      <c r="B3" s="7" t="s">
        <v>0</v>
      </c>
      <c r="C3" s="7" t="s">
        <v>1</v>
      </c>
      <c r="D3" s="7" t="s">
        <v>0</v>
      </c>
      <c r="E3" s="7" t="s">
        <v>1</v>
      </c>
      <c r="F3" s="7" t="s">
        <v>0</v>
      </c>
      <c r="G3" s="7" t="s">
        <v>1</v>
      </c>
      <c r="H3" s="7" t="s">
        <v>0</v>
      </c>
      <c r="I3" s="7" t="s">
        <v>1</v>
      </c>
      <c r="J3" s="7" t="s">
        <v>0</v>
      </c>
      <c r="K3" s="7" t="s">
        <v>1</v>
      </c>
      <c r="L3" s="8" t="s">
        <v>34</v>
      </c>
      <c r="M3" s="8" t="s">
        <v>35</v>
      </c>
    </row>
    <row r="4" spans="1:13" s="20" customFormat="1" ht="15">
      <c r="A4" s="21" t="s">
        <v>41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5" customFormat="1" ht="15">
      <c r="A5" s="16" t="s">
        <v>147</v>
      </c>
      <c r="B5" s="17">
        <v>23</v>
      </c>
      <c r="C5" s="17">
        <v>1</v>
      </c>
      <c r="D5" s="17">
        <v>15</v>
      </c>
      <c r="E5" s="17">
        <v>1</v>
      </c>
      <c r="F5" s="17">
        <v>12</v>
      </c>
      <c r="G5" s="17">
        <v>2</v>
      </c>
      <c r="H5" s="17">
        <v>8</v>
      </c>
      <c r="I5" s="17">
        <v>4</v>
      </c>
      <c r="J5" s="17">
        <v>16</v>
      </c>
      <c r="K5" s="17">
        <v>2</v>
      </c>
      <c r="L5" s="12">
        <f>IF(SUM(H5:I5)=0,"--",((SUM(J5:K5)-SUM(H5:I5))/SUM(H5:I5)))</f>
        <v>0.5</v>
      </c>
      <c r="M5" s="12">
        <f>IF(SUM(B5:C5)=0,"--",((SUM(J5:K5)-SUM(B5:C5))/SUM(B5:C5)))</f>
        <v>-0.25</v>
      </c>
    </row>
    <row r="6" spans="1:13" s="15" customFormat="1" ht="15">
      <c r="A6" s="16" t="s">
        <v>148</v>
      </c>
      <c r="B6" s="17">
        <v>4</v>
      </c>
      <c r="C6" s="17">
        <v>1</v>
      </c>
      <c r="D6" s="17">
        <v>1</v>
      </c>
      <c r="E6" s="17">
        <v>0</v>
      </c>
      <c r="F6" s="17">
        <v>22</v>
      </c>
      <c r="G6" s="17">
        <v>5</v>
      </c>
      <c r="H6" s="17">
        <v>44</v>
      </c>
      <c r="I6" s="17">
        <v>10</v>
      </c>
      <c r="J6" s="17">
        <v>63</v>
      </c>
      <c r="K6" s="17">
        <v>16</v>
      </c>
      <c r="L6" s="12">
        <f aca="true" t="shared" si="0" ref="L6:L20">IF(SUM(H6:I6)=0,"--",((SUM(J6:K6)-SUM(H6:I6))/SUM(H6:I6)))</f>
        <v>0.46296296296296297</v>
      </c>
      <c r="M6" s="12">
        <f aca="true" t="shared" si="1" ref="M6:M20">IF(SUM(B6:C6)=0,"--",((SUM(J6:K6)-SUM(B6:C6))/SUM(B6:C6)))</f>
        <v>14.8</v>
      </c>
    </row>
    <row r="7" spans="1:13" s="15" customFormat="1" ht="15">
      <c r="A7" s="16" t="s">
        <v>149</v>
      </c>
      <c r="B7" s="17">
        <v>0</v>
      </c>
      <c r="C7" s="17">
        <v>0</v>
      </c>
      <c r="D7" s="17">
        <v>0</v>
      </c>
      <c r="E7" s="17">
        <v>0</v>
      </c>
      <c r="F7" s="17">
        <v>12</v>
      </c>
      <c r="G7" s="17">
        <v>1</v>
      </c>
      <c r="H7" s="17">
        <v>10</v>
      </c>
      <c r="I7" s="17">
        <v>2</v>
      </c>
      <c r="J7" s="17">
        <v>1</v>
      </c>
      <c r="K7" s="17">
        <v>0</v>
      </c>
      <c r="L7" s="12">
        <f t="shared" si="0"/>
        <v>-0.9166666666666666</v>
      </c>
      <c r="M7" s="12" t="str">
        <f t="shared" si="1"/>
        <v>--</v>
      </c>
    </row>
    <row r="8" spans="1:13" s="15" customFormat="1" ht="15">
      <c r="A8" s="16" t="s">
        <v>150</v>
      </c>
      <c r="B8" s="17">
        <v>78</v>
      </c>
      <c r="C8" s="17">
        <v>13</v>
      </c>
      <c r="D8" s="17">
        <v>76</v>
      </c>
      <c r="E8" s="17">
        <v>19</v>
      </c>
      <c r="F8" s="17">
        <v>61</v>
      </c>
      <c r="G8" s="17">
        <v>10</v>
      </c>
      <c r="H8" s="17">
        <v>32</v>
      </c>
      <c r="I8" s="17">
        <v>9</v>
      </c>
      <c r="J8" s="17">
        <v>30</v>
      </c>
      <c r="K8" s="17">
        <v>9</v>
      </c>
      <c r="L8" s="12">
        <f t="shared" si="0"/>
        <v>-0.04878048780487805</v>
      </c>
      <c r="M8" s="12">
        <f t="shared" si="1"/>
        <v>-0.5714285714285714</v>
      </c>
    </row>
    <row r="9" spans="1:13" s="15" customFormat="1" ht="15">
      <c r="A9" s="13" t="s">
        <v>37</v>
      </c>
      <c r="B9" s="27">
        <f>SUM(B5:B8)</f>
        <v>105</v>
      </c>
      <c r="C9" s="27">
        <f aca="true" t="shared" si="2" ref="C9:K9">SUM(C5:C8)</f>
        <v>15</v>
      </c>
      <c r="D9" s="27">
        <f t="shared" si="2"/>
        <v>92</v>
      </c>
      <c r="E9" s="27">
        <f t="shared" si="2"/>
        <v>20</v>
      </c>
      <c r="F9" s="27">
        <f t="shared" si="2"/>
        <v>107</v>
      </c>
      <c r="G9" s="27">
        <f t="shared" si="2"/>
        <v>18</v>
      </c>
      <c r="H9" s="27">
        <f t="shared" si="2"/>
        <v>94</v>
      </c>
      <c r="I9" s="27">
        <f t="shared" si="2"/>
        <v>25</v>
      </c>
      <c r="J9" s="27">
        <f t="shared" si="2"/>
        <v>110</v>
      </c>
      <c r="K9" s="27">
        <f t="shared" si="2"/>
        <v>27</v>
      </c>
      <c r="L9" s="14">
        <f t="shared" si="0"/>
        <v>0.15126050420168066</v>
      </c>
      <c r="M9" s="14">
        <f t="shared" si="1"/>
        <v>0.14166666666666666</v>
      </c>
    </row>
    <row r="10" spans="1:13" s="15" customFormat="1" ht="15">
      <c r="A10" s="21" t="s">
        <v>15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12"/>
      <c r="M10" s="12"/>
    </row>
    <row r="11" spans="1:13" s="15" customFormat="1" ht="15">
      <c r="A11" s="16" t="s">
        <v>99</v>
      </c>
      <c r="B11" s="17">
        <v>1</v>
      </c>
      <c r="C11" s="17">
        <v>0</v>
      </c>
      <c r="D11" s="17">
        <v>1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2" t="str">
        <f t="shared" si="0"/>
        <v>--</v>
      </c>
      <c r="M11" s="12">
        <f t="shared" si="1"/>
        <v>-1</v>
      </c>
    </row>
    <row r="12" spans="1:13" s="15" customFormat="1" ht="15">
      <c r="A12" s="13" t="s">
        <v>37</v>
      </c>
      <c r="B12" s="18">
        <f>SUM(B11)</f>
        <v>1</v>
      </c>
      <c r="C12" s="18">
        <f aca="true" t="shared" si="3" ref="C12:K12">SUM(C11)</f>
        <v>0</v>
      </c>
      <c r="D12" s="18">
        <f t="shared" si="3"/>
        <v>1</v>
      </c>
      <c r="E12" s="18">
        <f t="shared" si="3"/>
        <v>0</v>
      </c>
      <c r="F12" s="18">
        <f t="shared" si="3"/>
        <v>0</v>
      </c>
      <c r="G12" s="18">
        <f t="shared" si="3"/>
        <v>0</v>
      </c>
      <c r="H12" s="18">
        <f t="shared" si="3"/>
        <v>0</v>
      </c>
      <c r="I12" s="18">
        <f t="shared" si="3"/>
        <v>0</v>
      </c>
      <c r="J12" s="18">
        <f t="shared" si="3"/>
        <v>0</v>
      </c>
      <c r="K12" s="18">
        <f t="shared" si="3"/>
        <v>0</v>
      </c>
      <c r="L12" s="14" t="str">
        <f t="shared" si="0"/>
        <v>--</v>
      </c>
      <c r="M12" s="14">
        <f t="shared" si="1"/>
        <v>-1</v>
      </c>
    </row>
    <row r="13" spans="1:13" s="15" customFormat="1" ht="15">
      <c r="A13" s="21" t="s">
        <v>80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12"/>
      <c r="M13" s="12"/>
    </row>
    <row r="14" spans="1:13" s="15" customFormat="1" ht="15">
      <c r="A14" s="16" t="s">
        <v>109</v>
      </c>
      <c r="B14" s="17">
        <v>2</v>
      </c>
      <c r="C14" s="17">
        <v>1</v>
      </c>
      <c r="D14" s="17">
        <v>0</v>
      </c>
      <c r="E14" s="17">
        <v>0</v>
      </c>
      <c r="F14" s="17">
        <v>11</v>
      </c>
      <c r="G14" s="17">
        <v>1</v>
      </c>
      <c r="H14" s="17">
        <v>11</v>
      </c>
      <c r="I14" s="17">
        <v>1</v>
      </c>
      <c r="J14" s="17">
        <v>17</v>
      </c>
      <c r="K14" s="17">
        <v>1</v>
      </c>
      <c r="L14" s="12">
        <f t="shared" si="0"/>
        <v>0.5</v>
      </c>
      <c r="M14" s="12">
        <f t="shared" si="1"/>
        <v>5</v>
      </c>
    </row>
    <row r="15" spans="1:13" s="15" customFormat="1" ht="15">
      <c r="A15" s="13" t="s">
        <v>37</v>
      </c>
      <c r="B15" s="18">
        <f>SUM(B14)</f>
        <v>2</v>
      </c>
      <c r="C15" s="18">
        <f aca="true" t="shared" si="4" ref="C15:K15">SUM(C14)</f>
        <v>1</v>
      </c>
      <c r="D15" s="18">
        <f t="shared" si="4"/>
        <v>0</v>
      </c>
      <c r="E15" s="18">
        <f t="shared" si="4"/>
        <v>0</v>
      </c>
      <c r="F15" s="18">
        <f t="shared" si="4"/>
        <v>11</v>
      </c>
      <c r="G15" s="18">
        <f t="shared" si="4"/>
        <v>1</v>
      </c>
      <c r="H15" s="18">
        <f t="shared" si="4"/>
        <v>11</v>
      </c>
      <c r="I15" s="18">
        <f t="shared" si="4"/>
        <v>1</v>
      </c>
      <c r="J15" s="18">
        <f t="shared" si="4"/>
        <v>17</v>
      </c>
      <c r="K15" s="18">
        <f t="shared" si="4"/>
        <v>1</v>
      </c>
      <c r="L15" s="14">
        <f t="shared" si="0"/>
        <v>0.5</v>
      </c>
      <c r="M15" s="14">
        <f t="shared" si="1"/>
        <v>5</v>
      </c>
    </row>
    <row r="16" spans="1:13" s="15" customFormat="1" ht="15">
      <c r="A16" s="21" t="s">
        <v>151</v>
      </c>
      <c r="L16" s="12"/>
      <c r="M16" s="12"/>
    </row>
    <row r="17" spans="1:13" s="15" customFormat="1" ht="15">
      <c r="A17" s="16" t="s">
        <v>41</v>
      </c>
      <c r="B17" s="17">
        <f>B9</f>
        <v>105</v>
      </c>
      <c r="C17" s="17">
        <f aca="true" t="shared" si="5" ref="C17:K17">C9</f>
        <v>15</v>
      </c>
      <c r="D17" s="17">
        <f t="shared" si="5"/>
        <v>92</v>
      </c>
      <c r="E17" s="17">
        <f t="shared" si="5"/>
        <v>20</v>
      </c>
      <c r="F17" s="17">
        <f t="shared" si="5"/>
        <v>107</v>
      </c>
      <c r="G17" s="17">
        <f t="shared" si="5"/>
        <v>18</v>
      </c>
      <c r="H17" s="17">
        <f t="shared" si="5"/>
        <v>94</v>
      </c>
      <c r="I17" s="17">
        <f t="shared" si="5"/>
        <v>25</v>
      </c>
      <c r="J17" s="17">
        <f t="shared" si="5"/>
        <v>110</v>
      </c>
      <c r="K17" s="17">
        <f t="shared" si="5"/>
        <v>27</v>
      </c>
      <c r="L17" s="12">
        <f t="shared" si="0"/>
        <v>0.15126050420168066</v>
      </c>
      <c r="M17" s="12">
        <f t="shared" si="1"/>
        <v>0.14166666666666666</v>
      </c>
    </row>
    <row r="18" spans="1:13" s="15" customFormat="1" ht="15">
      <c r="A18" s="16" t="s">
        <v>15</v>
      </c>
      <c r="B18" s="17">
        <f>B12</f>
        <v>1</v>
      </c>
      <c r="C18" s="17">
        <f aca="true" t="shared" si="6" ref="C18:K18">C12</f>
        <v>0</v>
      </c>
      <c r="D18" s="17">
        <f t="shared" si="6"/>
        <v>1</v>
      </c>
      <c r="E18" s="17">
        <f t="shared" si="6"/>
        <v>0</v>
      </c>
      <c r="F18" s="17">
        <f t="shared" si="6"/>
        <v>0</v>
      </c>
      <c r="G18" s="17">
        <f t="shared" si="6"/>
        <v>0</v>
      </c>
      <c r="H18" s="17">
        <f t="shared" si="6"/>
        <v>0</v>
      </c>
      <c r="I18" s="17">
        <f t="shared" si="6"/>
        <v>0</v>
      </c>
      <c r="J18" s="17">
        <f t="shared" si="6"/>
        <v>0</v>
      </c>
      <c r="K18" s="17">
        <f t="shared" si="6"/>
        <v>0</v>
      </c>
      <c r="L18" s="12" t="str">
        <f t="shared" si="0"/>
        <v>--</v>
      </c>
      <c r="M18" s="12">
        <f t="shared" si="1"/>
        <v>-1</v>
      </c>
    </row>
    <row r="19" spans="1:13" s="15" customFormat="1" ht="15">
      <c r="A19" s="16" t="s">
        <v>80</v>
      </c>
      <c r="B19" s="17">
        <f>B15</f>
        <v>2</v>
      </c>
      <c r="C19" s="17">
        <f aca="true" t="shared" si="7" ref="C19:K19">C15</f>
        <v>1</v>
      </c>
      <c r="D19" s="17">
        <f t="shared" si="7"/>
        <v>0</v>
      </c>
      <c r="E19" s="17">
        <f t="shared" si="7"/>
        <v>0</v>
      </c>
      <c r="F19" s="17">
        <f t="shared" si="7"/>
        <v>11</v>
      </c>
      <c r="G19" s="17">
        <f t="shared" si="7"/>
        <v>1</v>
      </c>
      <c r="H19" s="17">
        <f t="shared" si="7"/>
        <v>11</v>
      </c>
      <c r="I19" s="17">
        <f t="shared" si="7"/>
        <v>1</v>
      </c>
      <c r="J19" s="17">
        <f t="shared" si="7"/>
        <v>17</v>
      </c>
      <c r="K19" s="17">
        <f t="shared" si="7"/>
        <v>1</v>
      </c>
      <c r="L19" s="12">
        <f t="shared" si="0"/>
        <v>0.5</v>
      </c>
      <c r="M19" s="12">
        <f t="shared" si="1"/>
        <v>5</v>
      </c>
    </row>
    <row r="20" spans="1:13" s="15" customFormat="1" ht="15">
      <c r="A20" s="26" t="s">
        <v>37</v>
      </c>
      <c r="B20" s="18">
        <f>SUM(B17:B19)</f>
        <v>108</v>
      </c>
      <c r="C20" s="18">
        <f aca="true" t="shared" si="8" ref="C20:K20">SUM(C17:C19)</f>
        <v>16</v>
      </c>
      <c r="D20" s="18">
        <f t="shared" si="8"/>
        <v>93</v>
      </c>
      <c r="E20" s="18">
        <f t="shared" si="8"/>
        <v>20</v>
      </c>
      <c r="F20" s="18">
        <f t="shared" si="8"/>
        <v>118</v>
      </c>
      <c r="G20" s="18">
        <f t="shared" si="8"/>
        <v>19</v>
      </c>
      <c r="H20" s="18">
        <f t="shared" si="8"/>
        <v>105</v>
      </c>
      <c r="I20" s="18">
        <f t="shared" si="8"/>
        <v>26</v>
      </c>
      <c r="J20" s="18">
        <f t="shared" si="8"/>
        <v>127</v>
      </c>
      <c r="K20" s="18">
        <f t="shared" si="8"/>
        <v>28</v>
      </c>
      <c r="L20" s="14">
        <f t="shared" si="0"/>
        <v>0.183206106870229</v>
      </c>
      <c r="M20" s="14">
        <f t="shared" si="1"/>
        <v>0.25</v>
      </c>
    </row>
    <row r="21" s="15" customFormat="1" ht="15">
      <c r="A21" s="16" t="s">
        <v>42</v>
      </c>
    </row>
  </sheetData>
  <sheetProtection/>
  <mergeCells count="6">
    <mergeCell ref="L2:M2"/>
    <mergeCell ref="B2:C2"/>
    <mergeCell ref="D2:E2"/>
    <mergeCell ref="F2:G2"/>
    <mergeCell ref="H2:I2"/>
    <mergeCell ref="J2:K2"/>
  </mergeCells>
  <printOptions/>
  <pageMargins left="0.2" right="0.2" top="0.75" bottom="0.75" header="0.3" footer="0.3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showGridLines="0" zoomScalePageLayoutView="0" workbookViewId="0" topLeftCell="A37">
      <selection activeCell="M16" sqref="M16"/>
    </sheetView>
  </sheetViews>
  <sheetFormatPr defaultColWidth="9.140625" defaultRowHeight="15"/>
  <cols>
    <col min="1" max="1" width="42.421875" style="0" customWidth="1"/>
  </cols>
  <sheetData>
    <row r="1" spans="1:13" s="20" customFormat="1" ht="19.5" thickBot="1">
      <c r="A1" s="15" t="s">
        <v>152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20" customFormat="1" ht="15">
      <c r="A2" s="9"/>
      <c r="B2" s="58" t="s">
        <v>28</v>
      </c>
      <c r="C2" s="58"/>
      <c r="D2" s="58" t="s">
        <v>29</v>
      </c>
      <c r="E2" s="58"/>
      <c r="F2" s="58" t="s">
        <v>30</v>
      </c>
      <c r="G2" s="58"/>
      <c r="H2" s="58" t="s">
        <v>31</v>
      </c>
      <c r="I2" s="58"/>
      <c r="J2" s="58" t="s">
        <v>36</v>
      </c>
      <c r="K2" s="58"/>
      <c r="L2" s="58" t="s">
        <v>32</v>
      </c>
      <c r="M2" s="58"/>
    </row>
    <row r="3" spans="1:13" s="20" customFormat="1" ht="15.75" thickBot="1">
      <c r="A3" s="10" t="s">
        <v>33</v>
      </c>
      <c r="B3" s="7" t="s">
        <v>0</v>
      </c>
      <c r="C3" s="7" t="s">
        <v>1</v>
      </c>
      <c r="D3" s="7" t="s">
        <v>0</v>
      </c>
      <c r="E3" s="7" t="s">
        <v>1</v>
      </c>
      <c r="F3" s="7" t="s">
        <v>0</v>
      </c>
      <c r="G3" s="7" t="s">
        <v>1</v>
      </c>
      <c r="H3" s="7" t="s">
        <v>0</v>
      </c>
      <c r="I3" s="7" t="s">
        <v>1</v>
      </c>
      <c r="J3" s="7" t="s">
        <v>0</v>
      </c>
      <c r="K3" s="7" t="s">
        <v>1</v>
      </c>
      <c r="L3" s="8" t="s">
        <v>34</v>
      </c>
      <c r="M3" s="8" t="s">
        <v>35</v>
      </c>
    </row>
    <row r="4" spans="1:13" s="20" customFormat="1" ht="15">
      <c r="A4" s="21" t="s">
        <v>41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">
      <c r="A5" s="16" t="s">
        <v>153</v>
      </c>
      <c r="B5" s="17">
        <v>26</v>
      </c>
      <c r="C5" s="17">
        <v>18</v>
      </c>
      <c r="D5" s="17">
        <v>25</v>
      </c>
      <c r="E5" s="17">
        <v>14</v>
      </c>
      <c r="F5" s="17">
        <v>24</v>
      </c>
      <c r="G5" s="17">
        <v>18</v>
      </c>
      <c r="H5" s="17">
        <v>26</v>
      </c>
      <c r="I5" s="17">
        <v>14</v>
      </c>
      <c r="J5" s="17">
        <v>32</v>
      </c>
      <c r="K5" s="17">
        <v>15</v>
      </c>
      <c r="L5" s="12">
        <f>IF(SUM(H5:I5)=0,"--",((SUM(J5:K5)-SUM(H5:I5))/SUM(H5:I5)))</f>
        <v>0.175</v>
      </c>
      <c r="M5" s="12">
        <f>IF(SUM(B5:C5)=0,"--",((SUM(J5:K5)-SUM(B5:C5))/SUM(B5:C5)))</f>
        <v>0.06818181818181818</v>
      </c>
    </row>
    <row r="6" spans="1:13" ht="15">
      <c r="A6" s="16" t="s">
        <v>154</v>
      </c>
      <c r="B6" s="17">
        <v>0</v>
      </c>
      <c r="C6" s="17">
        <v>1</v>
      </c>
      <c r="D6" s="17">
        <v>1</v>
      </c>
      <c r="E6" s="17">
        <v>0</v>
      </c>
      <c r="F6" s="17">
        <v>2</v>
      </c>
      <c r="G6" s="17">
        <v>1</v>
      </c>
      <c r="H6" s="17">
        <v>9</v>
      </c>
      <c r="I6" s="17">
        <v>1</v>
      </c>
      <c r="J6" s="17">
        <v>2</v>
      </c>
      <c r="K6" s="17">
        <v>0</v>
      </c>
      <c r="L6" s="12">
        <f aca="true" t="shared" si="0" ref="L6:L69">IF(SUM(H6:I6)=0,"--",((SUM(J6:K6)-SUM(H6:I6))/SUM(H6:I6)))</f>
        <v>-0.8</v>
      </c>
      <c r="M6" s="12">
        <f aca="true" t="shared" si="1" ref="M6:M69">IF(SUM(B6:C6)=0,"--",((SUM(J6:K6)-SUM(B6:C6))/SUM(B6:C6)))</f>
        <v>1</v>
      </c>
    </row>
    <row r="7" spans="1:13" ht="15">
      <c r="A7" s="16" t="s">
        <v>155</v>
      </c>
      <c r="B7" s="17">
        <v>7</v>
      </c>
      <c r="C7" s="17">
        <v>3</v>
      </c>
      <c r="D7" s="17">
        <v>6</v>
      </c>
      <c r="E7" s="17">
        <v>8</v>
      </c>
      <c r="F7" s="17">
        <v>4</v>
      </c>
      <c r="G7" s="17">
        <v>8</v>
      </c>
      <c r="H7" s="17">
        <v>9</v>
      </c>
      <c r="I7" s="17">
        <v>11</v>
      </c>
      <c r="J7" s="17">
        <v>7</v>
      </c>
      <c r="K7" s="17">
        <v>7</v>
      </c>
      <c r="L7" s="12">
        <f t="shared" si="0"/>
        <v>-0.3</v>
      </c>
      <c r="M7" s="12">
        <f t="shared" si="1"/>
        <v>0.4</v>
      </c>
    </row>
    <row r="8" spans="1:13" ht="15">
      <c r="A8" s="16" t="s">
        <v>157</v>
      </c>
      <c r="B8" s="17">
        <v>4</v>
      </c>
      <c r="C8" s="17">
        <v>2</v>
      </c>
      <c r="D8" s="17">
        <v>4</v>
      </c>
      <c r="E8" s="17">
        <v>2</v>
      </c>
      <c r="F8" s="17">
        <v>5</v>
      </c>
      <c r="G8" s="17">
        <v>5</v>
      </c>
      <c r="H8" s="17">
        <v>6</v>
      </c>
      <c r="I8" s="17">
        <v>6</v>
      </c>
      <c r="J8" s="17">
        <v>6</v>
      </c>
      <c r="K8" s="17">
        <v>4</v>
      </c>
      <c r="L8" s="12">
        <f t="shared" si="0"/>
        <v>-0.16666666666666666</v>
      </c>
      <c r="M8" s="12">
        <f t="shared" si="1"/>
        <v>0.6666666666666666</v>
      </c>
    </row>
    <row r="9" spans="1:13" ht="15">
      <c r="A9" s="16" t="s">
        <v>158</v>
      </c>
      <c r="B9" s="17">
        <v>1</v>
      </c>
      <c r="C9" s="17">
        <v>2</v>
      </c>
      <c r="D9" s="17"/>
      <c r="E9" s="17">
        <v>1</v>
      </c>
      <c r="F9" s="17">
        <v>1</v>
      </c>
      <c r="G9" s="17">
        <v>1</v>
      </c>
      <c r="H9" s="17">
        <v>0</v>
      </c>
      <c r="I9" s="17">
        <v>0</v>
      </c>
      <c r="J9" s="17">
        <v>1</v>
      </c>
      <c r="K9" s="17">
        <v>1</v>
      </c>
      <c r="L9" s="12" t="str">
        <f t="shared" si="0"/>
        <v>--</v>
      </c>
      <c r="M9" s="12">
        <f t="shared" si="1"/>
        <v>-0.3333333333333333</v>
      </c>
    </row>
    <row r="10" spans="1:13" ht="15">
      <c r="A10" s="16" t="s">
        <v>159</v>
      </c>
      <c r="B10" s="17">
        <v>38</v>
      </c>
      <c r="C10" s="17">
        <v>18</v>
      </c>
      <c r="D10" s="17">
        <v>45</v>
      </c>
      <c r="E10" s="17">
        <v>13</v>
      </c>
      <c r="F10" s="17">
        <v>66</v>
      </c>
      <c r="G10" s="17">
        <v>20</v>
      </c>
      <c r="H10" s="17">
        <v>51</v>
      </c>
      <c r="I10" s="17">
        <v>24</v>
      </c>
      <c r="J10" s="17">
        <v>0</v>
      </c>
      <c r="K10" s="17">
        <v>0</v>
      </c>
      <c r="L10" s="12">
        <f t="shared" si="0"/>
        <v>-1</v>
      </c>
      <c r="M10" s="12">
        <f t="shared" si="1"/>
        <v>-1</v>
      </c>
    </row>
    <row r="11" spans="1:13" ht="15">
      <c r="A11" s="16" t="s">
        <v>160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1</v>
      </c>
      <c r="H11" s="17">
        <v>0</v>
      </c>
      <c r="I11" s="17">
        <v>0</v>
      </c>
      <c r="J11" s="17">
        <v>0</v>
      </c>
      <c r="K11" s="17">
        <v>0</v>
      </c>
      <c r="L11" s="12" t="str">
        <f t="shared" si="0"/>
        <v>--</v>
      </c>
      <c r="M11" s="12" t="str">
        <f t="shared" si="1"/>
        <v>--</v>
      </c>
    </row>
    <row r="12" spans="1:13" ht="15">
      <c r="A12" s="16" t="s">
        <v>161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5</v>
      </c>
      <c r="K12" s="17">
        <v>2</v>
      </c>
      <c r="L12" s="12" t="str">
        <f t="shared" si="0"/>
        <v>--</v>
      </c>
      <c r="M12" s="12" t="str">
        <f t="shared" si="1"/>
        <v>--</v>
      </c>
    </row>
    <row r="13" spans="1:13" ht="15">
      <c r="A13" s="16" t="s">
        <v>162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1</v>
      </c>
      <c r="I13" s="17">
        <v>1</v>
      </c>
      <c r="J13" s="17">
        <v>2</v>
      </c>
      <c r="K13" s="17">
        <v>2</v>
      </c>
      <c r="L13" s="12">
        <f t="shared" si="0"/>
        <v>1</v>
      </c>
      <c r="M13" s="12" t="str">
        <f t="shared" si="1"/>
        <v>--</v>
      </c>
    </row>
    <row r="14" spans="1:13" ht="15">
      <c r="A14" s="16" t="s">
        <v>193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15</v>
      </c>
      <c r="K14" s="17">
        <v>7</v>
      </c>
      <c r="L14" s="12" t="str">
        <f t="shared" si="0"/>
        <v>--</v>
      </c>
      <c r="M14" s="12" t="str">
        <f t="shared" si="1"/>
        <v>--</v>
      </c>
    </row>
    <row r="15" spans="1:13" ht="15">
      <c r="A15" s="16" t="s">
        <v>163</v>
      </c>
      <c r="B15" s="17">
        <v>0</v>
      </c>
      <c r="C15" s="17">
        <v>0</v>
      </c>
      <c r="D15" s="17">
        <v>8</v>
      </c>
      <c r="E15" s="17">
        <v>5</v>
      </c>
      <c r="F15" s="17">
        <v>12</v>
      </c>
      <c r="G15" s="17">
        <v>5</v>
      </c>
      <c r="H15" s="17">
        <v>23</v>
      </c>
      <c r="I15" s="17">
        <v>6</v>
      </c>
      <c r="J15" s="17">
        <v>0</v>
      </c>
      <c r="K15" s="17">
        <v>0</v>
      </c>
      <c r="L15" s="12">
        <f t="shared" si="0"/>
        <v>-1</v>
      </c>
      <c r="M15" s="12" t="str">
        <f t="shared" si="1"/>
        <v>--</v>
      </c>
    </row>
    <row r="16" spans="1:13" ht="15">
      <c r="A16" s="16" t="s">
        <v>164</v>
      </c>
      <c r="B16" s="17">
        <v>2</v>
      </c>
      <c r="C16" s="17">
        <v>0</v>
      </c>
      <c r="D16" s="17"/>
      <c r="E16" s="17">
        <v>1</v>
      </c>
      <c r="F16" s="17">
        <v>0</v>
      </c>
      <c r="G16" s="17">
        <v>0</v>
      </c>
      <c r="H16" s="17">
        <v>0</v>
      </c>
      <c r="I16" s="17">
        <v>0</v>
      </c>
      <c r="J16" s="17">
        <v>45</v>
      </c>
      <c r="K16" s="17">
        <v>16</v>
      </c>
      <c r="L16" s="12" t="str">
        <f t="shared" si="0"/>
        <v>--</v>
      </c>
      <c r="M16" s="12">
        <f t="shared" si="1"/>
        <v>29.5</v>
      </c>
    </row>
    <row r="17" spans="1:13" ht="15">
      <c r="A17" s="16" t="s">
        <v>165</v>
      </c>
      <c r="B17" s="17">
        <v>7</v>
      </c>
      <c r="C17" s="17">
        <v>18</v>
      </c>
      <c r="D17" s="17">
        <v>8</v>
      </c>
      <c r="E17" s="17">
        <v>20</v>
      </c>
      <c r="F17" s="17">
        <v>2</v>
      </c>
      <c r="G17" s="17">
        <v>12</v>
      </c>
      <c r="H17" s="17">
        <v>6</v>
      </c>
      <c r="I17" s="17">
        <v>10</v>
      </c>
      <c r="J17" s="17">
        <v>5</v>
      </c>
      <c r="K17" s="17">
        <v>11</v>
      </c>
      <c r="L17" s="12">
        <f t="shared" si="0"/>
        <v>0</v>
      </c>
      <c r="M17" s="12">
        <f t="shared" si="1"/>
        <v>-0.36</v>
      </c>
    </row>
    <row r="18" spans="1:13" ht="15">
      <c r="A18" s="16" t="s">
        <v>166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1</v>
      </c>
      <c r="K18" s="17">
        <v>1</v>
      </c>
      <c r="L18" s="12" t="str">
        <f t="shared" si="0"/>
        <v>--</v>
      </c>
      <c r="M18" s="12" t="str">
        <f t="shared" si="1"/>
        <v>--</v>
      </c>
    </row>
    <row r="19" spans="1:13" ht="15">
      <c r="A19" s="16" t="s">
        <v>167</v>
      </c>
      <c r="B19" s="17">
        <v>0</v>
      </c>
      <c r="C19" s="17">
        <v>0</v>
      </c>
      <c r="D19" s="17">
        <v>4</v>
      </c>
      <c r="E19" s="17">
        <v>3</v>
      </c>
      <c r="F19" s="17">
        <v>1</v>
      </c>
      <c r="G19" s="17">
        <v>4</v>
      </c>
      <c r="H19" s="17">
        <v>1</v>
      </c>
      <c r="I19" s="17">
        <v>8</v>
      </c>
      <c r="J19" s="17">
        <v>0</v>
      </c>
      <c r="K19" s="17">
        <v>3</v>
      </c>
      <c r="L19" s="12">
        <f t="shared" si="0"/>
        <v>-0.6666666666666666</v>
      </c>
      <c r="M19" s="12" t="str">
        <f t="shared" si="1"/>
        <v>--</v>
      </c>
    </row>
    <row r="20" spans="1:13" ht="15">
      <c r="A20" s="16" t="s">
        <v>168</v>
      </c>
      <c r="B20" s="17">
        <v>125</v>
      </c>
      <c r="C20" s="17">
        <v>35</v>
      </c>
      <c r="D20" s="17">
        <v>95</v>
      </c>
      <c r="E20" s="17">
        <v>32</v>
      </c>
      <c r="F20" s="17">
        <v>95</v>
      </c>
      <c r="G20" s="17">
        <v>33</v>
      </c>
      <c r="H20" s="17">
        <v>104</v>
      </c>
      <c r="I20" s="17">
        <v>28</v>
      </c>
      <c r="J20" s="17">
        <v>99</v>
      </c>
      <c r="K20" s="17">
        <v>41</v>
      </c>
      <c r="L20" s="12">
        <f t="shared" si="0"/>
        <v>0.06060606060606061</v>
      </c>
      <c r="M20" s="12">
        <f t="shared" si="1"/>
        <v>-0.125</v>
      </c>
    </row>
    <row r="21" spans="1:13" ht="15">
      <c r="A21" s="16" t="s">
        <v>169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14</v>
      </c>
      <c r="K21" s="17">
        <v>5</v>
      </c>
      <c r="L21" s="12" t="str">
        <f t="shared" si="0"/>
        <v>--</v>
      </c>
      <c r="M21" s="12" t="str">
        <f t="shared" si="1"/>
        <v>--</v>
      </c>
    </row>
    <row r="22" spans="1:13" ht="15">
      <c r="A22" s="16" t="s">
        <v>170</v>
      </c>
      <c r="B22" s="17">
        <v>9</v>
      </c>
      <c r="C22" s="17">
        <v>1</v>
      </c>
      <c r="D22" s="17">
        <v>11</v>
      </c>
      <c r="E22" s="17">
        <v>0</v>
      </c>
      <c r="F22" s="17">
        <v>12</v>
      </c>
      <c r="G22" s="17">
        <v>0</v>
      </c>
      <c r="H22" s="17">
        <v>13</v>
      </c>
      <c r="I22" s="17">
        <v>0</v>
      </c>
      <c r="J22" s="17">
        <v>6</v>
      </c>
      <c r="K22" s="17">
        <v>1</v>
      </c>
      <c r="L22" s="12">
        <f t="shared" si="0"/>
        <v>-0.46153846153846156</v>
      </c>
      <c r="M22" s="12">
        <f t="shared" si="1"/>
        <v>-0.3</v>
      </c>
    </row>
    <row r="23" spans="1:13" s="15" customFormat="1" ht="15">
      <c r="A23" s="13" t="s">
        <v>37</v>
      </c>
      <c r="B23" s="18">
        <f>SUM(B5:B22)</f>
        <v>219</v>
      </c>
      <c r="C23" s="18">
        <f aca="true" t="shared" si="2" ref="C23:K23">SUM(C5:C22)</f>
        <v>98</v>
      </c>
      <c r="D23" s="18">
        <f t="shared" si="2"/>
        <v>207</v>
      </c>
      <c r="E23" s="18">
        <f t="shared" si="2"/>
        <v>99</v>
      </c>
      <c r="F23" s="18">
        <f t="shared" si="2"/>
        <v>224</v>
      </c>
      <c r="G23" s="18">
        <f t="shared" si="2"/>
        <v>108</v>
      </c>
      <c r="H23" s="18">
        <f t="shared" si="2"/>
        <v>249</v>
      </c>
      <c r="I23" s="18">
        <f t="shared" si="2"/>
        <v>109</v>
      </c>
      <c r="J23" s="18">
        <f t="shared" si="2"/>
        <v>240</v>
      </c>
      <c r="K23" s="18">
        <f t="shared" si="2"/>
        <v>116</v>
      </c>
      <c r="L23" s="14">
        <f t="shared" si="0"/>
        <v>-0.00558659217877095</v>
      </c>
      <c r="M23" s="14">
        <f t="shared" si="1"/>
        <v>0.12302839116719243</v>
      </c>
    </row>
    <row r="24" spans="1:13" ht="15">
      <c r="A24" s="21" t="s">
        <v>15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12"/>
      <c r="M24" s="12"/>
    </row>
    <row r="25" spans="1:13" ht="15">
      <c r="A25" s="16" t="s">
        <v>171</v>
      </c>
      <c r="B25" s="17">
        <v>0</v>
      </c>
      <c r="C25" s="17">
        <v>0</v>
      </c>
      <c r="D25" s="17">
        <v>0</v>
      </c>
      <c r="E25" s="17">
        <v>0</v>
      </c>
      <c r="F25" s="17">
        <v>1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2" t="str">
        <f t="shared" si="0"/>
        <v>--</v>
      </c>
      <c r="M25" s="12" t="str">
        <f t="shared" si="1"/>
        <v>--</v>
      </c>
    </row>
    <row r="26" spans="1:13" ht="15">
      <c r="A26" s="16" t="s">
        <v>172</v>
      </c>
      <c r="B26" s="17">
        <v>0</v>
      </c>
      <c r="C26" s="17">
        <v>0</v>
      </c>
      <c r="D26" s="17">
        <v>2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2" t="str">
        <f t="shared" si="0"/>
        <v>--</v>
      </c>
      <c r="M26" s="12" t="str">
        <f t="shared" si="1"/>
        <v>--</v>
      </c>
    </row>
    <row r="27" spans="1:13" ht="15">
      <c r="A27" s="16" t="s">
        <v>173</v>
      </c>
      <c r="B27" s="17">
        <v>0</v>
      </c>
      <c r="C27" s="17">
        <v>0</v>
      </c>
      <c r="D27" s="17">
        <v>0</v>
      </c>
      <c r="E27" s="17">
        <v>0</v>
      </c>
      <c r="F27" s="17">
        <v>2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2" t="str">
        <f t="shared" si="0"/>
        <v>--</v>
      </c>
      <c r="M27" s="12" t="str">
        <f t="shared" si="1"/>
        <v>--</v>
      </c>
    </row>
    <row r="28" spans="1:13" ht="15">
      <c r="A28" s="16" t="s">
        <v>99</v>
      </c>
      <c r="B28" s="17">
        <v>0</v>
      </c>
      <c r="C28" s="17">
        <v>0</v>
      </c>
      <c r="D28" s="17">
        <v>0</v>
      </c>
      <c r="E28" s="17">
        <v>0</v>
      </c>
      <c r="F28" s="17">
        <v>1</v>
      </c>
      <c r="G28" s="17">
        <v>0</v>
      </c>
      <c r="H28" s="17">
        <v>4</v>
      </c>
      <c r="I28" s="17">
        <v>0</v>
      </c>
      <c r="J28" s="17">
        <v>4</v>
      </c>
      <c r="K28" s="17">
        <v>0</v>
      </c>
      <c r="L28" s="12">
        <f t="shared" si="0"/>
        <v>0</v>
      </c>
      <c r="M28" s="12" t="str">
        <f t="shared" si="1"/>
        <v>--</v>
      </c>
    </row>
    <row r="29" spans="1:13" ht="15">
      <c r="A29" s="16" t="s">
        <v>174</v>
      </c>
      <c r="B29" s="17">
        <v>0</v>
      </c>
      <c r="C29" s="17">
        <v>0</v>
      </c>
      <c r="D29" s="17">
        <v>0</v>
      </c>
      <c r="E29" s="17">
        <v>0</v>
      </c>
      <c r="F29" s="17">
        <v>6</v>
      </c>
      <c r="G29" s="17">
        <v>1</v>
      </c>
      <c r="H29" s="17">
        <v>0</v>
      </c>
      <c r="I29" s="17">
        <v>0</v>
      </c>
      <c r="J29" s="17">
        <v>0</v>
      </c>
      <c r="K29" s="17">
        <v>0</v>
      </c>
      <c r="L29" s="12" t="str">
        <f t="shared" si="0"/>
        <v>--</v>
      </c>
      <c r="M29" s="12" t="str">
        <f t="shared" si="1"/>
        <v>--</v>
      </c>
    </row>
    <row r="30" spans="1:13" ht="15">
      <c r="A30" s="16" t="s">
        <v>175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2</v>
      </c>
      <c r="I30" s="17">
        <v>1</v>
      </c>
      <c r="J30" s="17">
        <v>0</v>
      </c>
      <c r="K30" s="17">
        <v>0</v>
      </c>
      <c r="L30" s="12">
        <f t="shared" si="0"/>
        <v>-1</v>
      </c>
      <c r="M30" s="12" t="str">
        <f t="shared" si="1"/>
        <v>--</v>
      </c>
    </row>
    <row r="31" spans="1:13" s="15" customFormat="1" ht="15">
      <c r="A31" s="13" t="s">
        <v>37</v>
      </c>
      <c r="B31" s="18">
        <f>SUM(B25:B30)</f>
        <v>0</v>
      </c>
      <c r="C31" s="18">
        <f aca="true" t="shared" si="3" ref="C31:K31">SUM(C25:C30)</f>
        <v>0</v>
      </c>
      <c r="D31" s="18">
        <f t="shared" si="3"/>
        <v>2</v>
      </c>
      <c r="E31" s="18">
        <f t="shared" si="3"/>
        <v>0</v>
      </c>
      <c r="F31" s="18">
        <f t="shared" si="3"/>
        <v>10</v>
      </c>
      <c r="G31" s="18">
        <f t="shared" si="3"/>
        <v>1</v>
      </c>
      <c r="H31" s="18">
        <f t="shared" si="3"/>
        <v>6</v>
      </c>
      <c r="I31" s="18">
        <f t="shared" si="3"/>
        <v>1</v>
      </c>
      <c r="J31" s="18">
        <f t="shared" si="3"/>
        <v>4</v>
      </c>
      <c r="K31" s="18">
        <f t="shared" si="3"/>
        <v>0</v>
      </c>
      <c r="L31" s="14">
        <f t="shared" si="0"/>
        <v>-0.42857142857142855</v>
      </c>
      <c r="M31" s="14" t="str">
        <f t="shared" si="1"/>
        <v>--</v>
      </c>
    </row>
    <row r="32" spans="1:13" ht="15">
      <c r="A32" s="21" t="s">
        <v>40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12"/>
      <c r="M32" s="12"/>
    </row>
    <row r="33" spans="1:13" ht="15">
      <c r="A33" s="16" t="s">
        <v>176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1</v>
      </c>
      <c r="L33" s="12" t="str">
        <f t="shared" si="0"/>
        <v>--</v>
      </c>
      <c r="M33" s="12" t="str">
        <f t="shared" si="1"/>
        <v>--</v>
      </c>
    </row>
    <row r="34" spans="1:13" ht="15">
      <c r="A34" s="16" t="s">
        <v>153</v>
      </c>
      <c r="B34" s="17">
        <v>1</v>
      </c>
      <c r="C34" s="17">
        <v>1</v>
      </c>
      <c r="D34" s="17">
        <v>9</v>
      </c>
      <c r="E34" s="17">
        <v>2</v>
      </c>
      <c r="F34" s="17">
        <v>3</v>
      </c>
      <c r="G34" s="17">
        <v>4</v>
      </c>
      <c r="H34" s="17">
        <v>1</v>
      </c>
      <c r="I34" s="17">
        <v>3</v>
      </c>
      <c r="J34" s="17">
        <v>5</v>
      </c>
      <c r="K34" s="17">
        <v>2</v>
      </c>
      <c r="L34" s="12">
        <f t="shared" si="0"/>
        <v>0.75</v>
      </c>
      <c r="M34" s="12">
        <f t="shared" si="1"/>
        <v>2.5</v>
      </c>
    </row>
    <row r="35" spans="1:13" ht="15">
      <c r="A35" s="16" t="s">
        <v>155</v>
      </c>
      <c r="B35" s="17">
        <v>2</v>
      </c>
      <c r="C35" s="17">
        <v>5</v>
      </c>
      <c r="D35" s="17">
        <v>3</v>
      </c>
      <c r="E35" s="17">
        <v>6</v>
      </c>
      <c r="F35" s="17">
        <v>3</v>
      </c>
      <c r="G35" s="17">
        <v>1</v>
      </c>
      <c r="H35" s="17">
        <v>5</v>
      </c>
      <c r="I35" s="17">
        <v>1</v>
      </c>
      <c r="J35" s="17">
        <v>7</v>
      </c>
      <c r="K35" s="17">
        <v>5</v>
      </c>
      <c r="L35" s="12">
        <f t="shared" si="0"/>
        <v>1</v>
      </c>
      <c r="M35" s="12">
        <f t="shared" si="1"/>
        <v>0.7142857142857143</v>
      </c>
    </row>
    <row r="36" spans="1:13" ht="15">
      <c r="A36" s="16" t="s">
        <v>156</v>
      </c>
      <c r="B36" s="17">
        <v>2</v>
      </c>
      <c r="C36" s="17">
        <v>2</v>
      </c>
      <c r="D36" s="17">
        <v>0</v>
      </c>
      <c r="E36" s="17">
        <v>0</v>
      </c>
      <c r="F36" s="17">
        <v>1</v>
      </c>
      <c r="G36" s="17">
        <v>1</v>
      </c>
      <c r="H36" s="17">
        <v>1</v>
      </c>
      <c r="I36" s="17">
        <v>1</v>
      </c>
      <c r="J36" s="17">
        <v>1</v>
      </c>
      <c r="K36" s="17">
        <v>0</v>
      </c>
      <c r="L36" s="12">
        <f t="shared" si="0"/>
        <v>-0.5</v>
      </c>
      <c r="M36" s="12">
        <f t="shared" si="1"/>
        <v>-0.75</v>
      </c>
    </row>
    <row r="37" spans="1:13" ht="15">
      <c r="A37" s="16" t="s">
        <v>159</v>
      </c>
      <c r="B37" s="17">
        <v>9</v>
      </c>
      <c r="C37" s="17">
        <v>5</v>
      </c>
      <c r="D37" s="17">
        <v>7</v>
      </c>
      <c r="E37" s="17">
        <v>4</v>
      </c>
      <c r="F37" s="17">
        <v>7</v>
      </c>
      <c r="G37" s="17">
        <v>1</v>
      </c>
      <c r="H37" s="17">
        <v>10</v>
      </c>
      <c r="I37" s="17">
        <v>2</v>
      </c>
      <c r="J37" s="17">
        <v>24</v>
      </c>
      <c r="K37" s="17">
        <v>8</v>
      </c>
      <c r="L37" s="12">
        <f t="shared" si="0"/>
        <v>1.6666666666666667</v>
      </c>
      <c r="M37" s="12">
        <f t="shared" si="1"/>
        <v>1.2857142857142858</v>
      </c>
    </row>
    <row r="38" spans="1:13" ht="15">
      <c r="A38" s="16" t="s">
        <v>192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10</v>
      </c>
      <c r="I38" s="17">
        <v>4</v>
      </c>
      <c r="J38" s="17">
        <v>1</v>
      </c>
      <c r="K38" s="17">
        <v>1</v>
      </c>
      <c r="L38" s="12">
        <f t="shared" si="0"/>
        <v>-0.8571428571428571</v>
      </c>
      <c r="M38" s="12" t="str">
        <f t="shared" si="1"/>
        <v>--</v>
      </c>
    </row>
    <row r="39" spans="1:13" ht="15">
      <c r="A39" s="16" t="s">
        <v>177</v>
      </c>
      <c r="B39" s="17">
        <v>29</v>
      </c>
      <c r="C39" s="17">
        <v>3</v>
      </c>
      <c r="D39" s="17">
        <v>1</v>
      </c>
      <c r="E39" s="17"/>
      <c r="F39" s="17">
        <v>25</v>
      </c>
      <c r="G39" s="17">
        <v>3</v>
      </c>
      <c r="H39" s="17">
        <v>24</v>
      </c>
      <c r="I39" s="17">
        <v>5</v>
      </c>
      <c r="J39" s="17">
        <v>28</v>
      </c>
      <c r="K39" s="17">
        <v>1</v>
      </c>
      <c r="L39" s="12">
        <f t="shared" si="0"/>
        <v>0</v>
      </c>
      <c r="M39" s="12">
        <f t="shared" si="1"/>
        <v>-0.09375</v>
      </c>
    </row>
    <row r="40" spans="1:13" ht="15">
      <c r="A40" s="16" t="s">
        <v>165</v>
      </c>
      <c r="B40" s="17">
        <v>5</v>
      </c>
      <c r="C40" s="17">
        <v>6</v>
      </c>
      <c r="D40" s="17">
        <v>5</v>
      </c>
      <c r="E40" s="17">
        <v>4</v>
      </c>
      <c r="F40" s="17">
        <v>4</v>
      </c>
      <c r="G40" s="17">
        <v>6</v>
      </c>
      <c r="H40" s="17">
        <v>5</v>
      </c>
      <c r="I40" s="17">
        <v>4</v>
      </c>
      <c r="J40" s="17">
        <v>4</v>
      </c>
      <c r="K40" s="17">
        <v>8</v>
      </c>
      <c r="L40" s="12">
        <f t="shared" si="0"/>
        <v>0.3333333333333333</v>
      </c>
      <c r="M40" s="12">
        <f t="shared" si="1"/>
        <v>0.09090909090909091</v>
      </c>
    </row>
    <row r="41" spans="1:13" ht="15">
      <c r="A41" s="16" t="s">
        <v>178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1</v>
      </c>
      <c r="K41" s="17">
        <v>1</v>
      </c>
      <c r="L41" s="12" t="str">
        <f t="shared" si="0"/>
        <v>--</v>
      </c>
      <c r="M41" s="12" t="str">
        <f t="shared" si="1"/>
        <v>--</v>
      </c>
    </row>
    <row r="42" spans="1:13" ht="15">
      <c r="A42" s="16" t="s">
        <v>179</v>
      </c>
      <c r="B42" s="17">
        <v>9</v>
      </c>
      <c r="C42" s="17">
        <v>6</v>
      </c>
      <c r="D42" s="17">
        <v>18</v>
      </c>
      <c r="E42" s="17">
        <v>6</v>
      </c>
      <c r="F42" s="17">
        <v>17</v>
      </c>
      <c r="G42" s="17">
        <v>11</v>
      </c>
      <c r="H42" s="17">
        <v>0</v>
      </c>
      <c r="I42" s="17">
        <v>1</v>
      </c>
      <c r="J42" s="17">
        <v>0</v>
      </c>
      <c r="K42" s="17">
        <v>0</v>
      </c>
      <c r="L42" s="12">
        <f t="shared" si="0"/>
        <v>-1</v>
      </c>
      <c r="M42" s="12">
        <f t="shared" si="1"/>
        <v>-1</v>
      </c>
    </row>
    <row r="43" spans="1:13" ht="15">
      <c r="A43" s="16" t="s">
        <v>167</v>
      </c>
      <c r="B43" s="17">
        <v>4</v>
      </c>
      <c r="C43" s="17">
        <v>7</v>
      </c>
      <c r="D43" s="17">
        <v>2</v>
      </c>
      <c r="E43" s="17">
        <v>7</v>
      </c>
      <c r="F43" s="17">
        <v>2</v>
      </c>
      <c r="G43" s="17">
        <v>2</v>
      </c>
      <c r="H43" s="17">
        <v>4</v>
      </c>
      <c r="I43" s="17">
        <v>7</v>
      </c>
      <c r="J43" s="17">
        <v>3</v>
      </c>
      <c r="K43" s="17">
        <v>1</v>
      </c>
      <c r="L43" s="12">
        <f t="shared" si="0"/>
        <v>-0.6363636363636364</v>
      </c>
      <c r="M43" s="12">
        <f t="shared" si="1"/>
        <v>-0.6363636363636364</v>
      </c>
    </row>
    <row r="44" spans="1:13" ht="15">
      <c r="A44" s="16" t="s">
        <v>168</v>
      </c>
      <c r="B44" s="17">
        <v>25</v>
      </c>
      <c r="C44" s="17">
        <v>8</v>
      </c>
      <c r="D44" s="17">
        <v>36</v>
      </c>
      <c r="E44" s="17">
        <v>3</v>
      </c>
      <c r="F44" s="17">
        <v>23</v>
      </c>
      <c r="G44" s="17">
        <v>12</v>
      </c>
      <c r="H44" s="17">
        <v>9</v>
      </c>
      <c r="I44" s="17">
        <v>3</v>
      </c>
      <c r="J44" s="17">
        <v>1</v>
      </c>
      <c r="K44" s="17">
        <v>1</v>
      </c>
      <c r="L44" s="12">
        <f t="shared" si="0"/>
        <v>-0.8333333333333334</v>
      </c>
      <c r="M44" s="12">
        <f t="shared" si="1"/>
        <v>-0.9393939393939394</v>
      </c>
    </row>
    <row r="45" spans="1:13" ht="15">
      <c r="A45" s="16" t="s">
        <v>180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10</v>
      </c>
      <c r="I45" s="17">
        <v>0</v>
      </c>
      <c r="J45" s="17">
        <v>3</v>
      </c>
      <c r="K45" s="17">
        <v>1</v>
      </c>
      <c r="L45" s="12">
        <f t="shared" si="0"/>
        <v>-0.6</v>
      </c>
      <c r="M45" s="12" t="str">
        <f t="shared" si="1"/>
        <v>--</v>
      </c>
    </row>
    <row r="46" spans="1:13" ht="15">
      <c r="A46" s="16" t="s">
        <v>181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1</v>
      </c>
      <c r="I46" s="17">
        <v>0</v>
      </c>
      <c r="J46" s="17">
        <v>0</v>
      </c>
      <c r="K46" s="17">
        <v>0</v>
      </c>
      <c r="L46" s="12">
        <f t="shared" si="0"/>
        <v>-1</v>
      </c>
      <c r="M46" s="12" t="str">
        <f t="shared" si="1"/>
        <v>--</v>
      </c>
    </row>
    <row r="47" spans="1:13" ht="15">
      <c r="A47" s="16" t="s">
        <v>191</v>
      </c>
      <c r="B47" s="17">
        <v>0</v>
      </c>
      <c r="C47" s="17">
        <v>0</v>
      </c>
      <c r="D47" s="17">
        <v>1</v>
      </c>
      <c r="E47" s="17">
        <v>0</v>
      </c>
      <c r="F47" s="17">
        <v>2</v>
      </c>
      <c r="G47" s="17">
        <v>0</v>
      </c>
      <c r="H47" s="17">
        <v>12</v>
      </c>
      <c r="I47" s="17">
        <v>3</v>
      </c>
      <c r="J47" s="17">
        <v>6</v>
      </c>
      <c r="K47" s="17">
        <v>1</v>
      </c>
      <c r="L47" s="12">
        <f t="shared" si="0"/>
        <v>-0.5333333333333333</v>
      </c>
      <c r="M47" s="12" t="str">
        <f t="shared" si="1"/>
        <v>--</v>
      </c>
    </row>
    <row r="48" spans="1:13" ht="15">
      <c r="A48" s="16" t="s">
        <v>182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3</v>
      </c>
      <c r="K48" s="17">
        <v>5</v>
      </c>
      <c r="L48" s="12" t="str">
        <f t="shared" si="0"/>
        <v>--</v>
      </c>
      <c r="M48" s="12" t="str">
        <f t="shared" si="1"/>
        <v>--</v>
      </c>
    </row>
    <row r="49" spans="1:13" ht="15">
      <c r="A49" s="16" t="s">
        <v>183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4</v>
      </c>
      <c r="I49" s="17">
        <v>2</v>
      </c>
      <c r="J49" s="17">
        <v>8</v>
      </c>
      <c r="K49" s="17">
        <v>2</v>
      </c>
      <c r="L49" s="12">
        <f t="shared" si="0"/>
        <v>0.6666666666666666</v>
      </c>
      <c r="M49" s="12" t="str">
        <f t="shared" si="1"/>
        <v>--</v>
      </c>
    </row>
    <row r="50" spans="1:13" ht="15">
      <c r="A50" s="16" t="s">
        <v>184</v>
      </c>
      <c r="B50" s="17">
        <v>14</v>
      </c>
      <c r="C50" s="17">
        <v>0</v>
      </c>
      <c r="D50" s="17">
        <v>15</v>
      </c>
      <c r="E50" s="17">
        <v>1</v>
      </c>
      <c r="F50" s="17">
        <v>12</v>
      </c>
      <c r="G50" s="17">
        <v>2</v>
      </c>
      <c r="H50" s="17">
        <v>43</v>
      </c>
      <c r="I50" s="17">
        <v>0</v>
      </c>
      <c r="J50" s="17">
        <v>13</v>
      </c>
      <c r="K50" s="17">
        <v>0</v>
      </c>
      <c r="L50" s="12">
        <f t="shared" si="0"/>
        <v>-0.6976744186046512</v>
      </c>
      <c r="M50" s="12">
        <f t="shared" si="1"/>
        <v>-0.07142857142857142</v>
      </c>
    </row>
    <row r="51" spans="1:13" s="15" customFormat="1" ht="15">
      <c r="A51" s="13" t="s">
        <v>37</v>
      </c>
      <c r="B51" s="18">
        <f>SUM(B33:B50)</f>
        <v>100</v>
      </c>
      <c r="C51" s="18">
        <f aca="true" t="shared" si="4" ref="C51:K51">SUM(C33:C50)</f>
        <v>43</v>
      </c>
      <c r="D51" s="18">
        <f t="shared" si="4"/>
        <v>97</v>
      </c>
      <c r="E51" s="18">
        <f t="shared" si="4"/>
        <v>33</v>
      </c>
      <c r="F51" s="18">
        <f t="shared" si="4"/>
        <v>99</v>
      </c>
      <c r="G51" s="18">
        <f t="shared" si="4"/>
        <v>43</v>
      </c>
      <c r="H51" s="18">
        <f t="shared" si="4"/>
        <v>139</v>
      </c>
      <c r="I51" s="18">
        <f t="shared" si="4"/>
        <v>36</v>
      </c>
      <c r="J51" s="18">
        <f t="shared" si="4"/>
        <v>108</v>
      </c>
      <c r="K51" s="18">
        <f t="shared" si="4"/>
        <v>38</v>
      </c>
      <c r="L51" s="14">
        <f t="shared" si="0"/>
        <v>-0.1657142857142857</v>
      </c>
      <c r="M51" s="14">
        <f t="shared" si="1"/>
        <v>0.02097902097902098</v>
      </c>
    </row>
    <row r="52" spans="1:13" ht="15">
      <c r="A52" s="21" t="s">
        <v>115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/>
      <c r="M52" s="12"/>
    </row>
    <row r="53" spans="1:13" ht="15">
      <c r="A53" s="16" t="s">
        <v>185</v>
      </c>
      <c r="B53" s="17">
        <v>5</v>
      </c>
      <c r="C53" s="17">
        <v>3</v>
      </c>
      <c r="D53" s="17">
        <v>3</v>
      </c>
      <c r="E53" s="17">
        <v>1</v>
      </c>
      <c r="F53" s="17">
        <v>12</v>
      </c>
      <c r="G53" s="17">
        <v>0</v>
      </c>
      <c r="H53" s="17">
        <v>8</v>
      </c>
      <c r="I53" s="17">
        <v>3</v>
      </c>
      <c r="J53" s="17">
        <v>8</v>
      </c>
      <c r="K53" s="17">
        <v>3</v>
      </c>
      <c r="L53" s="12">
        <f t="shared" si="0"/>
        <v>0</v>
      </c>
      <c r="M53" s="12">
        <f t="shared" si="1"/>
        <v>0.375</v>
      </c>
    </row>
    <row r="54" spans="1:13" s="15" customFormat="1" ht="15">
      <c r="A54" s="13" t="s">
        <v>37</v>
      </c>
      <c r="B54" s="18">
        <f>SUM(B53)</f>
        <v>5</v>
      </c>
      <c r="C54" s="18">
        <f aca="true" t="shared" si="5" ref="C54:K54">SUM(C53)</f>
        <v>3</v>
      </c>
      <c r="D54" s="18">
        <f t="shared" si="5"/>
        <v>3</v>
      </c>
      <c r="E54" s="18">
        <f t="shared" si="5"/>
        <v>1</v>
      </c>
      <c r="F54" s="18">
        <f t="shared" si="5"/>
        <v>12</v>
      </c>
      <c r="G54" s="18">
        <f t="shared" si="5"/>
        <v>0</v>
      </c>
      <c r="H54" s="18">
        <f t="shared" si="5"/>
        <v>8</v>
      </c>
      <c r="I54" s="18">
        <f t="shared" si="5"/>
        <v>3</v>
      </c>
      <c r="J54" s="18">
        <f t="shared" si="5"/>
        <v>8</v>
      </c>
      <c r="K54" s="18">
        <f t="shared" si="5"/>
        <v>3</v>
      </c>
      <c r="L54" s="14">
        <f t="shared" si="0"/>
        <v>0</v>
      </c>
      <c r="M54" s="14">
        <f t="shared" si="1"/>
        <v>0.375</v>
      </c>
    </row>
    <row r="55" spans="1:13" ht="15">
      <c r="A55" s="21" t="s">
        <v>25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12" t="str">
        <f t="shared" si="0"/>
        <v>--</v>
      </c>
      <c r="M55" s="12" t="str">
        <f t="shared" si="1"/>
        <v>--</v>
      </c>
    </row>
    <row r="56" spans="1:13" ht="15">
      <c r="A56" s="16" t="s">
        <v>186</v>
      </c>
      <c r="B56" s="17">
        <v>4</v>
      </c>
      <c r="C56" s="17">
        <v>7</v>
      </c>
      <c r="D56" s="17">
        <v>4</v>
      </c>
      <c r="E56" s="17">
        <v>3</v>
      </c>
      <c r="F56" s="17">
        <v>4</v>
      </c>
      <c r="G56" s="17">
        <v>10</v>
      </c>
      <c r="H56" s="17">
        <v>2</v>
      </c>
      <c r="I56" s="17">
        <v>2</v>
      </c>
      <c r="J56" s="17">
        <v>4</v>
      </c>
      <c r="K56" s="17">
        <v>4</v>
      </c>
      <c r="L56" s="12">
        <f t="shared" si="0"/>
        <v>1</v>
      </c>
      <c r="M56" s="12">
        <f t="shared" si="1"/>
        <v>-0.2727272727272727</v>
      </c>
    </row>
    <row r="57" spans="1:13" ht="15">
      <c r="A57" s="16" t="s">
        <v>187</v>
      </c>
      <c r="B57" s="17">
        <v>2</v>
      </c>
      <c r="C57" s="17">
        <v>3</v>
      </c>
      <c r="D57" s="17">
        <v>3</v>
      </c>
      <c r="E57" s="17">
        <v>2</v>
      </c>
      <c r="F57" s="17">
        <v>1</v>
      </c>
      <c r="G57" s="17">
        <v>2</v>
      </c>
      <c r="H57" s="17">
        <v>5</v>
      </c>
      <c r="I57" s="17">
        <v>4</v>
      </c>
      <c r="J57" s="17">
        <v>4</v>
      </c>
      <c r="K57" s="17">
        <v>2</v>
      </c>
      <c r="L57" s="12">
        <f t="shared" si="0"/>
        <v>-0.3333333333333333</v>
      </c>
      <c r="M57" s="12">
        <f t="shared" si="1"/>
        <v>0.2</v>
      </c>
    </row>
    <row r="58" spans="1:13" s="15" customFormat="1" ht="15">
      <c r="A58" s="13" t="s">
        <v>37</v>
      </c>
      <c r="B58" s="18">
        <f>SUM(B56:B57)</f>
        <v>6</v>
      </c>
      <c r="C58" s="18">
        <f aca="true" t="shared" si="6" ref="C58:K58">SUM(C56:C57)</f>
        <v>10</v>
      </c>
      <c r="D58" s="18">
        <f t="shared" si="6"/>
        <v>7</v>
      </c>
      <c r="E58" s="18">
        <f t="shared" si="6"/>
        <v>5</v>
      </c>
      <c r="F58" s="18">
        <f t="shared" si="6"/>
        <v>5</v>
      </c>
      <c r="G58" s="18">
        <f t="shared" si="6"/>
        <v>12</v>
      </c>
      <c r="H58" s="18">
        <f t="shared" si="6"/>
        <v>7</v>
      </c>
      <c r="I58" s="18">
        <f t="shared" si="6"/>
        <v>6</v>
      </c>
      <c r="J58" s="18">
        <f t="shared" si="6"/>
        <v>8</v>
      </c>
      <c r="K58" s="18">
        <f t="shared" si="6"/>
        <v>6</v>
      </c>
      <c r="L58" s="14">
        <f t="shared" si="0"/>
        <v>0.07692307692307693</v>
      </c>
      <c r="M58" s="14">
        <f t="shared" si="1"/>
        <v>-0.125</v>
      </c>
    </row>
    <row r="59" spans="1:13" ht="15">
      <c r="A59" s="21" t="s">
        <v>188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2"/>
      <c r="M59" s="12"/>
    </row>
    <row r="60" spans="1:13" ht="15">
      <c r="A60" s="16" t="s">
        <v>189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22</v>
      </c>
      <c r="K60" s="17">
        <v>9</v>
      </c>
      <c r="L60" s="12" t="str">
        <f t="shared" si="0"/>
        <v>--</v>
      </c>
      <c r="M60" s="12" t="str">
        <f t="shared" si="1"/>
        <v>--</v>
      </c>
    </row>
    <row r="61" spans="1:13" s="15" customFormat="1" ht="15">
      <c r="A61" s="13" t="s">
        <v>37</v>
      </c>
      <c r="B61" s="18">
        <f>SUM(B60)</f>
        <v>0</v>
      </c>
      <c r="C61" s="18">
        <f aca="true" t="shared" si="7" ref="C61:K61">SUM(C60)</f>
        <v>0</v>
      </c>
      <c r="D61" s="18">
        <f t="shared" si="7"/>
        <v>0</v>
      </c>
      <c r="E61" s="18">
        <f t="shared" si="7"/>
        <v>0</v>
      </c>
      <c r="F61" s="18">
        <f t="shared" si="7"/>
        <v>0</v>
      </c>
      <c r="G61" s="18">
        <f t="shared" si="7"/>
        <v>0</v>
      </c>
      <c r="H61" s="18">
        <f t="shared" si="7"/>
        <v>0</v>
      </c>
      <c r="I61" s="18">
        <f t="shared" si="7"/>
        <v>0</v>
      </c>
      <c r="J61" s="18">
        <f t="shared" si="7"/>
        <v>22</v>
      </c>
      <c r="K61" s="18">
        <f t="shared" si="7"/>
        <v>9</v>
      </c>
      <c r="L61" s="14" t="str">
        <f t="shared" si="0"/>
        <v>--</v>
      </c>
      <c r="M61" s="14" t="str">
        <f t="shared" si="1"/>
        <v>--</v>
      </c>
    </row>
    <row r="62" spans="1:13" s="15" customFormat="1" ht="15">
      <c r="A62" s="21" t="s">
        <v>190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12"/>
      <c r="M62" s="12"/>
    </row>
    <row r="63" spans="1:13" s="15" customFormat="1" ht="15">
      <c r="A63" s="16" t="s">
        <v>41</v>
      </c>
      <c r="B63" s="33">
        <f>B23</f>
        <v>219</v>
      </c>
      <c r="C63" s="33">
        <f aca="true" t="shared" si="8" ref="C63:K63">C23</f>
        <v>98</v>
      </c>
      <c r="D63" s="33">
        <f t="shared" si="8"/>
        <v>207</v>
      </c>
      <c r="E63" s="33">
        <f t="shared" si="8"/>
        <v>99</v>
      </c>
      <c r="F63" s="33">
        <f t="shared" si="8"/>
        <v>224</v>
      </c>
      <c r="G63" s="33">
        <f t="shared" si="8"/>
        <v>108</v>
      </c>
      <c r="H63" s="33">
        <f t="shared" si="8"/>
        <v>249</v>
      </c>
      <c r="I63" s="33">
        <f t="shared" si="8"/>
        <v>109</v>
      </c>
      <c r="J63" s="33">
        <f t="shared" si="8"/>
        <v>240</v>
      </c>
      <c r="K63" s="33">
        <f t="shared" si="8"/>
        <v>116</v>
      </c>
      <c r="L63" s="12">
        <f t="shared" si="0"/>
        <v>-0.00558659217877095</v>
      </c>
      <c r="M63" s="12">
        <f t="shared" si="1"/>
        <v>0.12302839116719243</v>
      </c>
    </row>
    <row r="64" spans="1:13" s="15" customFormat="1" ht="15">
      <c r="A64" s="16" t="s">
        <v>15</v>
      </c>
      <c r="B64" s="33">
        <f>B31</f>
        <v>0</v>
      </c>
      <c r="C64" s="33">
        <f aca="true" t="shared" si="9" ref="C64:K64">C31</f>
        <v>0</v>
      </c>
      <c r="D64" s="33">
        <f t="shared" si="9"/>
        <v>2</v>
      </c>
      <c r="E64" s="33">
        <f t="shared" si="9"/>
        <v>0</v>
      </c>
      <c r="F64" s="33">
        <f t="shared" si="9"/>
        <v>10</v>
      </c>
      <c r="G64" s="33">
        <f t="shared" si="9"/>
        <v>1</v>
      </c>
      <c r="H64" s="33">
        <f t="shared" si="9"/>
        <v>6</v>
      </c>
      <c r="I64" s="33">
        <f t="shared" si="9"/>
        <v>1</v>
      </c>
      <c r="J64" s="33">
        <f t="shared" si="9"/>
        <v>4</v>
      </c>
      <c r="K64" s="33">
        <f t="shared" si="9"/>
        <v>0</v>
      </c>
      <c r="L64" s="12">
        <f t="shared" si="0"/>
        <v>-0.42857142857142855</v>
      </c>
      <c r="M64" s="12" t="str">
        <f t="shared" si="1"/>
        <v>--</v>
      </c>
    </row>
    <row r="65" spans="1:13" s="15" customFormat="1" ht="15">
      <c r="A65" s="16" t="s">
        <v>40</v>
      </c>
      <c r="B65" s="33">
        <f>B51</f>
        <v>100</v>
      </c>
      <c r="C65" s="33">
        <f aca="true" t="shared" si="10" ref="C65:K65">C51</f>
        <v>43</v>
      </c>
      <c r="D65" s="33">
        <f t="shared" si="10"/>
        <v>97</v>
      </c>
      <c r="E65" s="33">
        <f t="shared" si="10"/>
        <v>33</v>
      </c>
      <c r="F65" s="33">
        <f t="shared" si="10"/>
        <v>99</v>
      </c>
      <c r="G65" s="33">
        <f t="shared" si="10"/>
        <v>43</v>
      </c>
      <c r="H65" s="33">
        <f t="shared" si="10"/>
        <v>139</v>
      </c>
      <c r="I65" s="33">
        <f t="shared" si="10"/>
        <v>36</v>
      </c>
      <c r="J65" s="33">
        <f t="shared" si="10"/>
        <v>108</v>
      </c>
      <c r="K65" s="33">
        <f t="shared" si="10"/>
        <v>38</v>
      </c>
      <c r="L65" s="12">
        <f t="shared" si="0"/>
        <v>-0.1657142857142857</v>
      </c>
      <c r="M65" s="12">
        <f t="shared" si="1"/>
        <v>0.02097902097902098</v>
      </c>
    </row>
    <row r="66" spans="1:13" s="15" customFormat="1" ht="15">
      <c r="A66" s="16" t="s">
        <v>115</v>
      </c>
      <c r="B66" s="33">
        <f>B54</f>
        <v>5</v>
      </c>
      <c r="C66" s="33">
        <f aca="true" t="shared" si="11" ref="C66:K66">C54</f>
        <v>3</v>
      </c>
      <c r="D66" s="33">
        <f t="shared" si="11"/>
        <v>3</v>
      </c>
      <c r="E66" s="33">
        <f t="shared" si="11"/>
        <v>1</v>
      </c>
      <c r="F66" s="33">
        <f t="shared" si="11"/>
        <v>12</v>
      </c>
      <c r="G66" s="33">
        <f t="shared" si="11"/>
        <v>0</v>
      </c>
      <c r="H66" s="33">
        <f t="shared" si="11"/>
        <v>8</v>
      </c>
      <c r="I66" s="33">
        <f t="shared" si="11"/>
        <v>3</v>
      </c>
      <c r="J66" s="33">
        <f t="shared" si="11"/>
        <v>8</v>
      </c>
      <c r="K66" s="33">
        <f t="shared" si="11"/>
        <v>3</v>
      </c>
      <c r="L66" s="12">
        <f t="shared" si="0"/>
        <v>0</v>
      </c>
      <c r="M66" s="12">
        <f t="shared" si="1"/>
        <v>0.375</v>
      </c>
    </row>
    <row r="67" spans="1:13" s="15" customFormat="1" ht="15">
      <c r="A67" s="16" t="s">
        <v>25</v>
      </c>
      <c r="B67" s="33">
        <f>B58</f>
        <v>6</v>
      </c>
      <c r="C67" s="33">
        <f aca="true" t="shared" si="12" ref="C67:K67">C58</f>
        <v>10</v>
      </c>
      <c r="D67" s="33">
        <f t="shared" si="12"/>
        <v>7</v>
      </c>
      <c r="E67" s="33">
        <f t="shared" si="12"/>
        <v>5</v>
      </c>
      <c r="F67" s="33">
        <f t="shared" si="12"/>
        <v>5</v>
      </c>
      <c r="G67" s="33">
        <f t="shared" si="12"/>
        <v>12</v>
      </c>
      <c r="H67" s="33">
        <f t="shared" si="12"/>
        <v>7</v>
      </c>
      <c r="I67" s="33">
        <f t="shared" si="12"/>
        <v>6</v>
      </c>
      <c r="J67" s="33">
        <f t="shared" si="12"/>
        <v>8</v>
      </c>
      <c r="K67" s="33">
        <f t="shared" si="12"/>
        <v>6</v>
      </c>
      <c r="L67" s="12">
        <f t="shared" si="0"/>
        <v>0.07692307692307693</v>
      </c>
      <c r="M67" s="12">
        <f t="shared" si="1"/>
        <v>-0.125</v>
      </c>
    </row>
    <row r="68" spans="1:13" ht="15">
      <c r="A68" s="16" t="s">
        <v>188</v>
      </c>
      <c r="B68" s="33">
        <f>B61</f>
        <v>0</v>
      </c>
      <c r="C68" s="33">
        <f aca="true" t="shared" si="13" ref="C68:K68">C61</f>
        <v>0</v>
      </c>
      <c r="D68" s="33">
        <f t="shared" si="13"/>
        <v>0</v>
      </c>
      <c r="E68" s="33">
        <f t="shared" si="13"/>
        <v>0</v>
      </c>
      <c r="F68" s="33">
        <f t="shared" si="13"/>
        <v>0</v>
      </c>
      <c r="G68" s="33">
        <f t="shared" si="13"/>
        <v>0</v>
      </c>
      <c r="H68" s="33">
        <f t="shared" si="13"/>
        <v>0</v>
      </c>
      <c r="I68" s="33">
        <f t="shared" si="13"/>
        <v>0</v>
      </c>
      <c r="J68" s="33">
        <f t="shared" si="13"/>
        <v>22</v>
      </c>
      <c r="K68" s="33">
        <f t="shared" si="13"/>
        <v>9</v>
      </c>
      <c r="L68" s="12" t="str">
        <f t="shared" si="0"/>
        <v>--</v>
      </c>
      <c r="M68" s="12" t="str">
        <f t="shared" si="1"/>
        <v>--</v>
      </c>
    </row>
    <row r="69" spans="1:13" ht="15">
      <c r="A69" s="13" t="s">
        <v>37</v>
      </c>
      <c r="B69" s="18">
        <f>SUM(B63:B68)</f>
        <v>330</v>
      </c>
      <c r="C69" s="18">
        <f aca="true" t="shared" si="14" ref="C69:K69">SUM(C63:C68)</f>
        <v>154</v>
      </c>
      <c r="D69" s="18">
        <f t="shared" si="14"/>
        <v>316</v>
      </c>
      <c r="E69" s="18">
        <f t="shared" si="14"/>
        <v>138</v>
      </c>
      <c r="F69" s="18">
        <f t="shared" si="14"/>
        <v>350</v>
      </c>
      <c r="G69" s="18">
        <f t="shared" si="14"/>
        <v>164</v>
      </c>
      <c r="H69" s="18">
        <f t="shared" si="14"/>
        <v>409</v>
      </c>
      <c r="I69" s="18">
        <f t="shared" si="14"/>
        <v>155</v>
      </c>
      <c r="J69" s="18">
        <f t="shared" si="14"/>
        <v>390</v>
      </c>
      <c r="K69" s="18">
        <f t="shared" si="14"/>
        <v>172</v>
      </c>
      <c r="L69" s="14">
        <f t="shared" si="0"/>
        <v>-0.0035460992907801418</v>
      </c>
      <c r="M69" s="14">
        <f t="shared" si="1"/>
        <v>0.16115702479338842</v>
      </c>
    </row>
    <row r="70" spans="1:12" ht="15">
      <c r="A70" s="16" t="s">
        <v>42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2:12" ht="1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</sheetData>
  <sheetProtection/>
  <mergeCells count="6">
    <mergeCell ref="L2:M2"/>
    <mergeCell ref="B2:C2"/>
    <mergeCell ref="D2:E2"/>
    <mergeCell ref="F2:G2"/>
    <mergeCell ref="H2:I2"/>
    <mergeCell ref="J2:K2"/>
  </mergeCells>
  <printOptions/>
  <pageMargins left="0.2" right="0.2" top="0.75" bottom="0.75" header="0.3" footer="0.3"/>
  <pageSetup fitToHeight="1" fitToWidth="1" horizontalDpi="600" verticalDpi="600" orientation="portrait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zoomScalePageLayoutView="0" workbookViewId="0" topLeftCell="A1">
      <selection activeCell="H19" sqref="H19"/>
    </sheetView>
  </sheetViews>
  <sheetFormatPr defaultColWidth="9.140625" defaultRowHeight="15"/>
  <cols>
    <col min="1" max="1" width="42.00390625" style="0" customWidth="1"/>
  </cols>
  <sheetData>
    <row r="1" s="15" customFormat="1" ht="19.5" thickBot="1">
      <c r="A1" s="15" t="s">
        <v>194</v>
      </c>
    </row>
    <row r="2" spans="1:13" s="15" customFormat="1" ht="15">
      <c r="A2" s="9"/>
      <c r="B2" s="58" t="s">
        <v>28</v>
      </c>
      <c r="C2" s="58"/>
      <c r="D2" s="58" t="s">
        <v>29</v>
      </c>
      <c r="E2" s="58"/>
      <c r="F2" s="58" t="s">
        <v>30</v>
      </c>
      <c r="G2" s="58"/>
      <c r="H2" s="58" t="s">
        <v>31</v>
      </c>
      <c r="I2" s="58"/>
      <c r="J2" s="58" t="s">
        <v>36</v>
      </c>
      <c r="K2" s="58"/>
      <c r="L2" s="58" t="s">
        <v>32</v>
      </c>
      <c r="M2" s="58"/>
    </row>
    <row r="3" spans="1:13" s="15" customFormat="1" ht="15.75" thickBot="1">
      <c r="A3" s="10" t="s">
        <v>33</v>
      </c>
      <c r="B3" s="7" t="s">
        <v>0</v>
      </c>
      <c r="C3" s="7" t="s">
        <v>1</v>
      </c>
      <c r="D3" s="7" t="s">
        <v>0</v>
      </c>
      <c r="E3" s="7" t="s">
        <v>1</v>
      </c>
      <c r="F3" s="7" t="s">
        <v>0</v>
      </c>
      <c r="G3" s="7" t="s">
        <v>1</v>
      </c>
      <c r="H3" s="7" t="s">
        <v>0</v>
      </c>
      <c r="I3" s="7" t="s">
        <v>1</v>
      </c>
      <c r="J3" s="7" t="s">
        <v>0</v>
      </c>
      <c r="K3" s="7" t="s">
        <v>1</v>
      </c>
      <c r="L3" s="8" t="s">
        <v>34</v>
      </c>
      <c r="M3" s="8" t="s">
        <v>35</v>
      </c>
    </row>
    <row r="4" ht="15">
      <c r="A4" s="21" t="s">
        <v>41</v>
      </c>
    </row>
    <row r="5" spans="1:13" ht="15">
      <c r="A5" s="16" t="s">
        <v>195</v>
      </c>
      <c r="B5" s="17">
        <v>1</v>
      </c>
      <c r="C5" s="17">
        <v>1</v>
      </c>
      <c r="D5" s="17">
        <v>2</v>
      </c>
      <c r="E5" s="17">
        <v>0</v>
      </c>
      <c r="F5" s="17">
        <v>1</v>
      </c>
      <c r="G5" s="17">
        <v>2</v>
      </c>
      <c r="H5" s="17">
        <v>0</v>
      </c>
      <c r="I5" s="17">
        <v>0</v>
      </c>
      <c r="J5" s="17">
        <v>2</v>
      </c>
      <c r="K5" s="17">
        <v>1</v>
      </c>
      <c r="L5" s="12" t="str">
        <f>IF(SUM(H5:I5)=0,"--",((SUM(J5:K5)-SUM(H5:I5))/SUM(H5:I5)))</f>
        <v>--</v>
      </c>
      <c r="M5" s="12">
        <f>IF(SUM(B5:C5)=0,"--",((SUM(J5:K5)-SUM(B5:C5))/SUM(B5:C5)))</f>
        <v>0.5</v>
      </c>
    </row>
    <row r="6" spans="1:13" ht="15">
      <c r="A6" s="16" t="s">
        <v>211</v>
      </c>
      <c r="B6" s="17">
        <v>0</v>
      </c>
      <c r="C6" s="17">
        <v>0</v>
      </c>
      <c r="D6" s="17">
        <v>0</v>
      </c>
      <c r="E6" s="17">
        <v>0</v>
      </c>
      <c r="F6" s="17">
        <v>6</v>
      </c>
      <c r="G6" s="17">
        <v>1</v>
      </c>
      <c r="H6" s="17">
        <v>22</v>
      </c>
      <c r="I6" s="17">
        <v>5</v>
      </c>
      <c r="J6" s="17">
        <v>15</v>
      </c>
      <c r="K6" s="17">
        <v>2</v>
      </c>
      <c r="L6" s="12">
        <f aca="true" t="shared" si="0" ref="L6:L38">IF(SUM(H6:I6)=0,"--",((SUM(J6:K6)-SUM(H6:I6))/SUM(H6:I6)))</f>
        <v>-0.37037037037037035</v>
      </c>
      <c r="M6" s="12" t="str">
        <f aca="true" t="shared" si="1" ref="M6:M38">IF(SUM(B6:C6)=0,"--",((SUM(J6:K6)-SUM(B6:C6))/SUM(B6:C6)))</f>
        <v>--</v>
      </c>
    </row>
    <row r="7" spans="1:13" ht="15">
      <c r="A7" s="16" t="s">
        <v>110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3</v>
      </c>
      <c r="I7" s="17">
        <v>1</v>
      </c>
      <c r="J7" s="17">
        <v>9</v>
      </c>
      <c r="K7" s="17">
        <v>6</v>
      </c>
      <c r="L7" s="12">
        <f t="shared" si="0"/>
        <v>2.75</v>
      </c>
      <c r="M7" s="12" t="str">
        <f t="shared" si="1"/>
        <v>--</v>
      </c>
    </row>
    <row r="8" spans="1:13" ht="15">
      <c r="A8" s="16" t="s">
        <v>196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1</v>
      </c>
      <c r="K8" s="17">
        <v>0</v>
      </c>
      <c r="L8" s="12" t="str">
        <f t="shared" si="0"/>
        <v>--</v>
      </c>
      <c r="M8" s="12" t="str">
        <f t="shared" si="1"/>
        <v>--</v>
      </c>
    </row>
    <row r="9" spans="1:13" ht="15">
      <c r="A9" s="16" t="s">
        <v>197</v>
      </c>
      <c r="B9" s="17">
        <v>6</v>
      </c>
      <c r="C9" s="17">
        <v>12</v>
      </c>
      <c r="D9" s="17">
        <v>4</v>
      </c>
      <c r="E9" s="17">
        <v>15</v>
      </c>
      <c r="F9" s="17">
        <v>4</v>
      </c>
      <c r="G9" s="17">
        <v>15</v>
      </c>
      <c r="H9" s="17">
        <v>3</v>
      </c>
      <c r="I9" s="17">
        <v>10</v>
      </c>
      <c r="J9" s="17">
        <v>1</v>
      </c>
      <c r="K9" s="17">
        <v>5</v>
      </c>
      <c r="L9" s="12">
        <f t="shared" si="0"/>
        <v>-0.5384615384615384</v>
      </c>
      <c r="M9" s="12">
        <f t="shared" si="1"/>
        <v>-0.6666666666666666</v>
      </c>
    </row>
    <row r="10" spans="1:13" ht="15">
      <c r="A10" s="16" t="s">
        <v>198</v>
      </c>
      <c r="B10" s="17">
        <v>24</v>
      </c>
      <c r="C10" s="17">
        <v>3</v>
      </c>
      <c r="D10" s="17">
        <v>10</v>
      </c>
      <c r="E10" s="17">
        <v>4</v>
      </c>
      <c r="F10" s="17">
        <v>11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2" t="str">
        <f t="shared" si="0"/>
        <v>--</v>
      </c>
      <c r="M10" s="12">
        <f t="shared" si="1"/>
        <v>-1</v>
      </c>
    </row>
    <row r="11" spans="1:13" ht="15">
      <c r="A11" s="16" t="s">
        <v>199</v>
      </c>
      <c r="B11" s="17">
        <v>24</v>
      </c>
      <c r="C11" s="17">
        <v>19</v>
      </c>
      <c r="D11" s="17">
        <v>18</v>
      </c>
      <c r="E11" s="17">
        <v>15</v>
      </c>
      <c r="F11" s="17">
        <v>18</v>
      </c>
      <c r="G11" s="17">
        <v>18</v>
      </c>
      <c r="H11" s="17">
        <v>22</v>
      </c>
      <c r="I11" s="17">
        <v>21</v>
      </c>
      <c r="J11" s="17">
        <v>19</v>
      </c>
      <c r="K11" s="17">
        <v>18</v>
      </c>
      <c r="L11" s="12">
        <f t="shared" si="0"/>
        <v>-0.13953488372093023</v>
      </c>
      <c r="M11" s="12">
        <f t="shared" si="1"/>
        <v>-0.13953488372093023</v>
      </c>
    </row>
    <row r="12" spans="1:13" s="15" customFormat="1" ht="15">
      <c r="A12" s="13" t="s">
        <v>37</v>
      </c>
      <c r="B12" s="18">
        <f>SUM(B5:B11)</f>
        <v>55</v>
      </c>
      <c r="C12" s="18">
        <f aca="true" t="shared" si="2" ref="C12:K12">SUM(C5:C11)</f>
        <v>35</v>
      </c>
      <c r="D12" s="18">
        <f t="shared" si="2"/>
        <v>34</v>
      </c>
      <c r="E12" s="18">
        <f t="shared" si="2"/>
        <v>34</v>
      </c>
      <c r="F12" s="18">
        <f t="shared" si="2"/>
        <v>40</v>
      </c>
      <c r="G12" s="18">
        <f t="shared" si="2"/>
        <v>36</v>
      </c>
      <c r="H12" s="18">
        <f t="shared" si="2"/>
        <v>50</v>
      </c>
      <c r="I12" s="18">
        <f t="shared" si="2"/>
        <v>37</v>
      </c>
      <c r="J12" s="18">
        <f t="shared" si="2"/>
        <v>47</v>
      </c>
      <c r="K12" s="18">
        <f t="shared" si="2"/>
        <v>32</v>
      </c>
      <c r="L12" s="14">
        <f t="shared" si="0"/>
        <v>-0.09195402298850575</v>
      </c>
      <c r="M12" s="14">
        <f t="shared" si="1"/>
        <v>-0.12222222222222222</v>
      </c>
    </row>
    <row r="13" spans="1:13" ht="15">
      <c r="A13" s="21" t="s">
        <v>15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12"/>
      <c r="M13" s="12"/>
    </row>
    <row r="14" spans="1:13" ht="15">
      <c r="A14" s="16" t="s">
        <v>200</v>
      </c>
      <c r="B14" s="17">
        <v>4</v>
      </c>
      <c r="C14" s="17">
        <v>6</v>
      </c>
      <c r="D14" s="17">
        <v>4</v>
      </c>
      <c r="E14" s="17">
        <v>4</v>
      </c>
      <c r="F14" s="17">
        <v>6</v>
      </c>
      <c r="G14" s="17">
        <v>5</v>
      </c>
      <c r="H14" s="17">
        <v>0</v>
      </c>
      <c r="I14" s="17">
        <v>0</v>
      </c>
      <c r="J14" s="17">
        <v>0</v>
      </c>
      <c r="K14" s="17">
        <v>0</v>
      </c>
      <c r="L14" s="12" t="str">
        <f t="shared" si="0"/>
        <v>--</v>
      </c>
      <c r="M14" s="12">
        <f t="shared" si="1"/>
        <v>-1</v>
      </c>
    </row>
    <row r="15" spans="1:13" ht="15">
      <c r="A15" s="16" t="s">
        <v>201</v>
      </c>
      <c r="B15" s="17">
        <v>5</v>
      </c>
      <c r="C15" s="17">
        <v>5</v>
      </c>
      <c r="D15" s="17">
        <v>7</v>
      </c>
      <c r="E15" s="17">
        <v>5</v>
      </c>
      <c r="F15" s="17">
        <v>1</v>
      </c>
      <c r="G15" s="17">
        <v>2</v>
      </c>
      <c r="H15" s="17">
        <v>5</v>
      </c>
      <c r="I15" s="17">
        <v>3</v>
      </c>
      <c r="J15" s="17">
        <v>2</v>
      </c>
      <c r="K15" s="17">
        <v>2</v>
      </c>
      <c r="L15" s="12">
        <f t="shared" si="0"/>
        <v>-0.5</v>
      </c>
      <c r="M15" s="12">
        <f t="shared" si="1"/>
        <v>-0.6</v>
      </c>
    </row>
    <row r="16" spans="1:13" ht="15">
      <c r="A16" s="16" t="s">
        <v>202</v>
      </c>
      <c r="B16" s="17">
        <v>10</v>
      </c>
      <c r="C16" s="17">
        <v>2</v>
      </c>
      <c r="D16" s="17">
        <v>1</v>
      </c>
      <c r="E16" s="17">
        <v>0</v>
      </c>
      <c r="F16" s="17">
        <v>0</v>
      </c>
      <c r="G16" s="17">
        <v>0</v>
      </c>
      <c r="H16" s="17">
        <v>8</v>
      </c>
      <c r="I16" s="17">
        <v>1</v>
      </c>
      <c r="J16" s="17">
        <v>5</v>
      </c>
      <c r="K16" s="17">
        <v>3</v>
      </c>
      <c r="L16" s="12">
        <f t="shared" si="0"/>
        <v>-0.1111111111111111</v>
      </c>
      <c r="M16" s="12">
        <f t="shared" si="1"/>
        <v>-0.3333333333333333</v>
      </c>
    </row>
    <row r="17" spans="1:13" ht="15">
      <c r="A17" s="16" t="s">
        <v>203</v>
      </c>
      <c r="B17" s="17">
        <v>0</v>
      </c>
      <c r="C17" s="17">
        <v>2</v>
      </c>
      <c r="D17" s="17">
        <v>2</v>
      </c>
      <c r="E17" s="17">
        <v>1</v>
      </c>
      <c r="F17" s="17">
        <v>2</v>
      </c>
      <c r="G17" s="17">
        <v>3</v>
      </c>
      <c r="H17" s="17">
        <v>1</v>
      </c>
      <c r="I17" s="17">
        <v>1</v>
      </c>
      <c r="J17" s="17">
        <v>5</v>
      </c>
      <c r="K17" s="17">
        <v>1</v>
      </c>
      <c r="L17" s="12">
        <f t="shared" si="0"/>
        <v>2</v>
      </c>
      <c r="M17" s="12">
        <f t="shared" si="1"/>
        <v>2</v>
      </c>
    </row>
    <row r="18" spans="1:13" ht="15">
      <c r="A18" s="16" t="s">
        <v>204</v>
      </c>
      <c r="B18" s="17">
        <v>1</v>
      </c>
      <c r="C18" s="17">
        <v>1</v>
      </c>
      <c r="D18" s="17">
        <v>2</v>
      </c>
      <c r="E18" s="17">
        <v>2</v>
      </c>
      <c r="F18" s="17">
        <v>1</v>
      </c>
      <c r="G18" s="17">
        <v>1</v>
      </c>
      <c r="H18" s="17">
        <v>0</v>
      </c>
      <c r="I18" s="17">
        <v>0</v>
      </c>
      <c r="J18" s="17">
        <v>0</v>
      </c>
      <c r="K18" s="17">
        <v>1</v>
      </c>
      <c r="L18" s="12" t="str">
        <f t="shared" si="0"/>
        <v>--</v>
      </c>
      <c r="M18" s="12">
        <f t="shared" si="1"/>
        <v>-0.5</v>
      </c>
    </row>
    <row r="19" spans="1:13" ht="15">
      <c r="A19" s="16" t="s">
        <v>205</v>
      </c>
      <c r="B19" s="17">
        <v>2</v>
      </c>
      <c r="C19" s="17">
        <v>5</v>
      </c>
      <c r="D19" s="17">
        <v>2</v>
      </c>
      <c r="E19" s="17">
        <v>5</v>
      </c>
      <c r="F19" s="17">
        <v>0</v>
      </c>
      <c r="G19" s="17">
        <v>2</v>
      </c>
      <c r="H19" s="17">
        <v>2</v>
      </c>
      <c r="I19" s="17">
        <v>3</v>
      </c>
      <c r="J19" s="17">
        <v>0</v>
      </c>
      <c r="K19" s="17">
        <v>4</v>
      </c>
      <c r="L19" s="12">
        <f t="shared" si="0"/>
        <v>-0.2</v>
      </c>
      <c r="M19" s="12">
        <f t="shared" si="1"/>
        <v>-0.42857142857142855</v>
      </c>
    </row>
    <row r="20" spans="1:13" s="15" customFormat="1" ht="15">
      <c r="A20" s="13" t="s">
        <v>37</v>
      </c>
      <c r="B20" s="18">
        <f>SUM(B14:B19)</f>
        <v>22</v>
      </c>
      <c r="C20" s="18">
        <f aca="true" t="shared" si="3" ref="C20:K20">SUM(C14:C19)</f>
        <v>21</v>
      </c>
      <c r="D20" s="18">
        <f t="shared" si="3"/>
        <v>18</v>
      </c>
      <c r="E20" s="18">
        <f t="shared" si="3"/>
        <v>17</v>
      </c>
      <c r="F20" s="18">
        <f t="shared" si="3"/>
        <v>10</v>
      </c>
      <c r="G20" s="18">
        <f t="shared" si="3"/>
        <v>13</v>
      </c>
      <c r="H20" s="18">
        <f t="shared" si="3"/>
        <v>16</v>
      </c>
      <c r="I20" s="18">
        <f t="shared" si="3"/>
        <v>8</v>
      </c>
      <c r="J20" s="18">
        <f t="shared" si="3"/>
        <v>12</v>
      </c>
      <c r="K20" s="18">
        <f t="shared" si="3"/>
        <v>11</v>
      </c>
      <c r="L20" s="14">
        <f t="shared" si="0"/>
        <v>-0.041666666666666664</v>
      </c>
      <c r="M20" s="14">
        <f t="shared" si="1"/>
        <v>-0.46511627906976744</v>
      </c>
    </row>
    <row r="21" spans="1:13" ht="15">
      <c r="A21" s="21" t="s">
        <v>80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12"/>
      <c r="M21" s="12"/>
    </row>
    <row r="22" spans="1:13" ht="15">
      <c r="A22" s="16" t="s">
        <v>195</v>
      </c>
      <c r="B22" s="17">
        <v>8</v>
      </c>
      <c r="C22" s="17">
        <v>4</v>
      </c>
      <c r="D22" s="17">
        <v>5</v>
      </c>
      <c r="E22" s="17">
        <v>0</v>
      </c>
      <c r="F22" s="17">
        <v>3</v>
      </c>
      <c r="G22" s="17">
        <v>1</v>
      </c>
      <c r="H22" s="17">
        <v>3</v>
      </c>
      <c r="I22" s="17">
        <v>6</v>
      </c>
      <c r="J22" s="17">
        <v>3</v>
      </c>
      <c r="K22" s="17">
        <v>4</v>
      </c>
      <c r="L22" s="12">
        <f t="shared" si="0"/>
        <v>-0.2222222222222222</v>
      </c>
      <c r="M22" s="12">
        <f t="shared" si="1"/>
        <v>-0.4166666666666667</v>
      </c>
    </row>
    <row r="23" spans="1:13" ht="15">
      <c r="A23" s="16" t="s">
        <v>206</v>
      </c>
      <c r="B23" s="17">
        <v>0</v>
      </c>
      <c r="C23" s="17">
        <v>0</v>
      </c>
      <c r="D23" s="17">
        <v>0</v>
      </c>
      <c r="E23" s="17">
        <v>0</v>
      </c>
      <c r="F23" s="17">
        <v>1</v>
      </c>
      <c r="G23" s="17">
        <v>0</v>
      </c>
      <c r="H23" s="17">
        <v>0</v>
      </c>
      <c r="I23" s="17">
        <v>0</v>
      </c>
      <c r="J23" s="17">
        <v>1</v>
      </c>
      <c r="K23" s="17">
        <v>1</v>
      </c>
      <c r="L23" s="12" t="str">
        <f t="shared" si="0"/>
        <v>--</v>
      </c>
      <c r="M23" s="12" t="str">
        <f t="shared" si="1"/>
        <v>--</v>
      </c>
    </row>
    <row r="24" spans="1:13" ht="15">
      <c r="A24" s="16" t="s">
        <v>207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9</v>
      </c>
      <c r="I24" s="17">
        <v>1</v>
      </c>
      <c r="J24" s="17">
        <v>6</v>
      </c>
      <c r="K24" s="17">
        <v>2</v>
      </c>
      <c r="L24" s="12">
        <f t="shared" si="0"/>
        <v>-0.2</v>
      </c>
      <c r="M24" s="12" t="str">
        <f t="shared" si="1"/>
        <v>--</v>
      </c>
    </row>
    <row r="25" spans="1:13" ht="15">
      <c r="A25" s="16" t="s">
        <v>196</v>
      </c>
      <c r="B25" s="17">
        <v>36</v>
      </c>
      <c r="C25" s="17">
        <v>32</v>
      </c>
      <c r="D25" s="17">
        <v>30</v>
      </c>
      <c r="E25" s="17">
        <v>18</v>
      </c>
      <c r="F25" s="17">
        <v>24</v>
      </c>
      <c r="G25" s="17">
        <v>23</v>
      </c>
      <c r="H25" s="17">
        <v>27</v>
      </c>
      <c r="I25" s="17">
        <v>18</v>
      </c>
      <c r="J25" s="17">
        <v>27</v>
      </c>
      <c r="K25" s="17">
        <v>18</v>
      </c>
      <c r="L25" s="12">
        <f t="shared" si="0"/>
        <v>0</v>
      </c>
      <c r="M25" s="12">
        <f t="shared" si="1"/>
        <v>-0.3382352941176471</v>
      </c>
    </row>
    <row r="26" spans="1:13" ht="15">
      <c r="A26" s="16" t="s">
        <v>208</v>
      </c>
      <c r="B26" s="17">
        <v>0</v>
      </c>
      <c r="C26" s="17">
        <v>3</v>
      </c>
      <c r="D26" s="17">
        <v>0</v>
      </c>
      <c r="E26" s="17">
        <v>1</v>
      </c>
      <c r="F26" s="17">
        <v>0</v>
      </c>
      <c r="G26" s="17">
        <v>2</v>
      </c>
      <c r="H26" s="17">
        <v>0</v>
      </c>
      <c r="I26" s="17">
        <v>3</v>
      </c>
      <c r="J26" s="17">
        <v>0</v>
      </c>
      <c r="K26" s="17">
        <v>0</v>
      </c>
      <c r="L26" s="12">
        <f t="shared" si="0"/>
        <v>-1</v>
      </c>
      <c r="M26" s="12">
        <f t="shared" si="1"/>
        <v>-1</v>
      </c>
    </row>
    <row r="27" spans="1:13" ht="15">
      <c r="A27" s="16" t="s">
        <v>209</v>
      </c>
      <c r="B27" s="17">
        <v>5</v>
      </c>
      <c r="C27" s="17">
        <v>9</v>
      </c>
      <c r="D27" s="17">
        <v>10</v>
      </c>
      <c r="E27" s="17">
        <v>15</v>
      </c>
      <c r="F27" s="17">
        <v>17</v>
      </c>
      <c r="G27" s="17">
        <v>19</v>
      </c>
      <c r="H27" s="17">
        <v>14</v>
      </c>
      <c r="I27" s="17">
        <v>10</v>
      </c>
      <c r="J27" s="17">
        <v>10</v>
      </c>
      <c r="K27" s="17">
        <v>13</v>
      </c>
      <c r="L27" s="12">
        <f t="shared" si="0"/>
        <v>-0.041666666666666664</v>
      </c>
      <c r="M27" s="12">
        <f t="shared" si="1"/>
        <v>0.6428571428571429</v>
      </c>
    </row>
    <row r="28" spans="1:13" ht="15">
      <c r="A28" s="16" t="s">
        <v>199</v>
      </c>
      <c r="B28" s="17">
        <v>4</v>
      </c>
      <c r="C28" s="17">
        <v>3</v>
      </c>
      <c r="D28" s="17">
        <v>5</v>
      </c>
      <c r="E28" s="17">
        <v>6</v>
      </c>
      <c r="F28" s="17">
        <v>3</v>
      </c>
      <c r="G28" s="17">
        <v>4</v>
      </c>
      <c r="H28" s="17">
        <v>3</v>
      </c>
      <c r="I28" s="17">
        <v>1</v>
      </c>
      <c r="J28" s="17">
        <v>3</v>
      </c>
      <c r="K28" s="17">
        <v>3</v>
      </c>
      <c r="L28" s="12">
        <f t="shared" si="0"/>
        <v>0.5</v>
      </c>
      <c r="M28" s="12">
        <f t="shared" si="1"/>
        <v>-0.14285714285714285</v>
      </c>
    </row>
    <row r="29" spans="1:13" s="15" customFormat="1" ht="15">
      <c r="A29" s="13" t="s">
        <v>37</v>
      </c>
      <c r="B29" s="18">
        <f>SUM(B22:B28)</f>
        <v>53</v>
      </c>
      <c r="C29" s="18">
        <f aca="true" t="shared" si="4" ref="C29:K29">SUM(C22:C28)</f>
        <v>51</v>
      </c>
      <c r="D29" s="18">
        <f t="shared" si="4"/>
        <v>50</v>
      </c>
      <c r="E29" s="18">
        <f t="shared" si="4"/>
        <v>40</v>
      </c>
      <c r="F29" s="18">
        <f t="shared" si="4"/>
        <v>48</v>
      </c>
      <c r="G29" s="18">
        <f t="shared" si="4"/>
        <v>49</v>
      </c>
      <c r="H29" s="18">
        <f t="shared" si="4"/>
        <v>56</v>
      </c>
      <c r="I29" s="18">
        <f t="shared" si="4"/>
        <v>39</v>
      </c>
      <c r="J29" s="18">
        <f t="shared" si="4"/>
        <v>50</v>
      </c>
      <c r="K29" s="18">
        <f t="shared" si="4"/>
        <v>41</v>
      </c>
      <c r="L29" s="14">
        <f t="shared" si="0"/>
        <v>-0.042105263157894736</v>
      </c>
      <c r="M29" s="14">
        <f t="shared" si="1"/>
        <v>-0.125</v>
      </c>
    </row>
    <row r="30" spans="1:13" ht="15">
      <c r="A30" s="21" t="s">
        <v>25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12"/>
      <c r="M30" s="12"/>
    </row>
    <row r="31" spans="1:13" ht="15">
      <c r="A31" s="16" t="s">
        <v>210</v>
      </c>
      <c r="B31" s="17">
        <v>5</v>
      </c>
      <c r="C31" s="17">
        <v>4</v>
      </c>
      <c r="D31" s="17">
        <v>5</v>
      </c>
      <c r="E31" s="17">
        <v>2</v>
      </c>
      <c r="F31" s="17">
        <v>2</v>
      </c>
      <c r="G31" s="17">
        <v>2</v>
      </c>
      <c r="H31" s="17">
        <v>2</v>
      </c>
      <c r="I31" s="17">
        <v>6</v>
      </c>
      <c r="J31" s="17">
        <v>2</v>
      </c>
      <c r="K31" s="17">
        <v>2</v>
      </c>
      <c r="L31" s="12">
        <f t="shared" si="0"/>
        <v>-0.5</v>
      </c>
      <c r="M31" s="12">
        <f t="shared" si="1"/>
        <v>-0.5555555555555556</v>
      </c>
    </row>
    <row r="32" spans="1:13" s="15" customFormat="1" ht="15">
      <c r="A32" s="13" t="s">
        <v>37</v>
      </c>
      <c r="B32" s="18">
        <f>SUM(B31)</f>
        <v>5</v>
      </c>
      <c r="C32" s="18">
        <f aca="true" t="shared" si="5" ref="C32:K32">SUM(C31)</f>
        <v>4</v>
      </c>
      <c r="D32" s="18">
        <f t="shared" si="5"/>
        <v>5</v>
      </c>
      <c r="E32" s="18">
        <f t="shared" si="5"/>
        <v>2</v>
      </c>
      <c r="F32" s="18">
        <f t="shared" si="5"/>
        <v>2</v>
      </c>
      <c r="G32" s="18">
        <f t="shared" si="5"/>
        <v>2</v>
      </c>
      <c r="H32" s="18">
        <f t="shared" si="5"/>
        <v>2</v>
      </c>
      <c r="I32" s="18">
        <f t="shared" si="5"/>
        <v>6</v>
      </c>
      <c r="J32" s="18">
        <f t="shared" si="5"/>
        <v>2</v>
      </c>
      <c r="K32" s="18">
        <f t="shared" si="5"/>
        <v>2</v>
      </c>
      <c r="L32" s="14">
        <f t="shared" si="0"/>
        <v>-0.5</v>
      </c>
      <c r="M32" s="14">
        <f t="shared" si="1"/>
        <v>-0.5555555555555556</v>
      </c>
    </row>
    <row r="33" spans="1:13" ht="15">
      <c r="A33" s="21" t="s">
        <v>212</v>
      </c>
      <c r="L33" s="12"/>
      <c r="M33" s="12"/>
    </row>
    <row r="34" spans="1:13" ht="15">
      <c r="A34" s="16" t="s">
        <v>41</v>
      </c>
      <c r="B34" s="17">
        <f>B12</f>
        <v>55</v>
      </c>
      <c r="C34" s="17">
        <f aca="true" t="shared" si="6" ref="C34:K34">C12</f>
        <v>35</v>
      </c>
      <c r="D34" s="17">
        <f t="shared" si="6"/>
        <v>34</v>
      </c>
      <c r="E34" s="17">
        <f t="shared" si="6"/>
        <v>34</v>
      </c>
      <c r="F34" s="17">
        <f t="shared" si="6"/>
        <v>40</v>
      </c>
      <c r="G34" s="17">
        <f t="shared" si="6"/>
        <v>36</v>
      </c>
      <c r="H34" s="17">
        <f t="shared" si="6"/>
        <v>50</v>
      </c>
      <c r="I34" s="17">
        <f t="shared" si="6"/>
        <v>37</v>
      </c>
      <c r="J34" s="17">
        <f t="shared" si="6"/>
        <v>47</v>
      </c>
      <c r="K34" s="17">
        <f t="shared" si="6"/>
        <v>32</v>
      </c>
      <c r="L34" s="12">
        <f t="shared" si="0"/>
        <v>-0.09195402298850575</v>
      </c>
      <c r="M34" s="12">
        <f t="shared" si="1"/>
        <v>-0.12222222222222222</v>
      </c>
    </row>
    <row r="35" spans="1:13" ht="15">
      <c r="A35" s="16" t="s">
        <v>15</v>
      </c>
      <c r="B35" s="17">
        <f>B20</f>
        <v>22</v>
      </c>
      <c r="C35" s="17">
        <f aca="true" t="shared" si="7" ref="C35:K35">C20</f>
        <v>21</v>
      </c>
      <c r="D35" s="17">
        <f t="shared" si="7"/>
        <v>18</v>
      </c>
      <c r="E35" s="17">
        <f t="shared" si="7"/>
        <v>17</v>
      </c>
      <c r="F35" s="17">
        <f t="shared" si="7"/>
        <v>10</v>
      </c>
      <c r="G35" s="17">
        <f t="shared" si="7"/>
        <v>13</v>
      </c>
      <c r="H35" s="17">
        <f t="shared" si="7"/>
        <v>16</v>
      </c>
      <c r="I35" s="17">
        <f t="shared" si="7"/>
        <v>8</v>
      </c>
      <c r="J35" s="17">
        <f t="shared" si="7"/>
        <v>12</v>
      </c>
      <c r="K35" s="17">
        <f t="shared" si="7"/>
        <v>11</v>
      </c>
      <c r="L35" s="12">
        <f t="shared" si="0"/>
        <v>-0.041666666666666664</v>
      </c>
      <c r="M35" s="12">
        <f t="shared" si="1"/>
        <v>-0.46511627906976744</v>
      </c>
    </row>
    <row r="36" spans="1:13" s="15" customFormat="1" ht="15">
      <c r="A36" s="16" t="s">
        <v>80</v>
      </c>
      <c r="B36" s="17">
        <f>B29</f>
        <v>53</v>
      </c>
      <c r="C36" s="17">
        <f aca="true" t="shared" si="8" ref="C36:K36">C29</f>
        <v>51</v>
      </c>
      <c r="D36" s="17">
        <f t="shared" si="8"/>
        <v>50</v>
      </c>
      <c r="E36" s="17">
        <f t="shared" si="8"/>
        <v>40</v>
      </c>
      <c r="F36" s="17">
        <f t="shared" si="8"/>
        <v>48</v>
      </c>
      <c r="G36" s="17">
        <f t="shared" si="8"/>
        <v>49</v>
      </c>
      <c r="H36" s="17">
        <f t="shared" si="8"/>
        <v>56</v>
      </c>
      <c r="I36" s="17">
        <f t="shared" si="8"/>
        <v>39</v>
      </c>
      <c r="J36" s="17">
        <f t="shared" si="8"/>
        <v>50</v>
      </c>
      <c r="K36" s="17">
        <f t="shared" si="8"/>
        <v>41</v>
      </c>
      <c r="L36" s="12">
        <f t="shared" si="0"/>
        <v>-0.042105263157894736</v>
      </c>
      <c r="M36" s="12">
        <f t="shared" si="1"/>
        <v>-0.125</v>
      </c>
    </row>
    <row r="37" spans="1:13" s="15" customFormat="1" ht="15">
      <c r="A37" s="16" t="s">
        <v>25</v>
      </c>
      <c r="B37" s="17">
        <f>B32</f>
        <v>5</v>
      </c>
      <c r="C37" s="17">
        <f aca="true" t="shared" si="9" ref="C37:K37">C32</f>
        <v>4</v>
      </c>
      <c r="D37" s="17">
        <f t="shared" si="9"/>
        <v>5</v>
      </c>
      <c r="E37" s="17">
        <f t="shared" si="9"/>
        <v>2</v>
      </c>
      <c r="F37" s="17">
        <f t="shared" si="9"/>
        <v>2</v>
      </c>
      <c r="G37" s="17">
        <f t="shared" si="9"/>
        <v>2</v>
      </c>
      <c r="H37" s="17">
        <f t="shared" si="9"/>
        <v>2</v>
      </c>
      <c r="I37" s="17">
        <f t="shared" si="9"/>
        <v>6</v>
      </c>
      <c r="J37" s="17">
        <f t="shared" si="9"/>
        <v>2</v>
      </c>
      <c r="K37" s="17">
        <f t="shared" si="9"/>
        <v>2</v>
      </c>
      <c r="L37" s="12">
        <f t="shared" si="0"/>
        <v>-0.5</v>
      </c>
      <c r="M37" s="12">
        <f t="shared" si="1"/>
        <v>-0.5555555555555556</v>
      </c>
    </row>
    <row r="38" spans="1:13" ht="15">
      <c r="A38" s="13" t="s">
        <v>37</v>
      </c>
      <c r="B38" s="18">
        <f>SUM(B34:B37)</f>
        <v>135</v>
      </c>
      <c r="C38" s="18">
        <f aca="true" t="shared" si="10" ref="C38:K38">SUM(C34:C37)</f>
        <v>111</v>
      </c>
      <c r="D38" s="18">
        <f t="shared" si="10"/>
        <v>107</v>
      </c>
      <c r="E38" s="18">
        <f t="shared" si="10"/>
        <v>93</v>
      </c>
      <c r="F38" s="18">
        <f t="shared" si="10"/>
        <v>100</v>
      </c>
      <c r="G38" s="18">
        <f t="shared" si="10"/>
        <v>100</v>
      </c>
      <c r="H38" s="18">
        <f t="shared" si="10"/>
        <v>124</v>
      </c>
      <c r="I38" s="18">
        <f t="shared" si="10"/>
        <v>90</v>
      </c>
      <c r="J38" s="18">
        <f t="shared" si="10"/>
        <v>111</v>
      </c>
      <c r="K38" s="18">
        <f t="shared" si="10"/>
        <v>86</v>
      </c>
      <c r="L38" s="14">
        <f t="shared" si="0"/>
        <v>-0.0794392523364486</v>
      </c>
      <c r="M38" s="14">
        <f t="shared" si="1"/>
        <v>-0.1991869918699187</v>
      </c>
    </row>
    <row r="39" ht="15">
      <c r="A39" s="16" t="s">
        <v>42</v>
      </c>
    </row>
  </sheetData>
  <sheetProtection/>
  <mergeCells count="6">
    <mergeCell ref="L2:M2"/>
    <mergeCell ref="B2:C2"/>
    <mergeCell ref="D2:E2"/>
    <mergeCell ref="F2:G2"/>
    <mergeCell ref="H2:I2"/>
    <mergeCell ref="J2:K2"/>
  </mergeCells>
  <printOptions/>
  <pageMargins left="0.2" right="0.2" top="0.75" bottom="0.75" header="0.3" footer="0.3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zoomScalePageLayoutView="0" workbookViewId="0" topLeftCell="A1">
      <selection activeCell="A1" sqref="A1:M14"/>
    </sheetView>
  </sheetViews>
  <sheetFormatPr defaultColWidth="9.140625" defaultRowHeight="15"/>
  <cols>
    <col min="1" max="1" width="32.7109375" style="0" customWidth="1"/>
  </cols>
  <sheetData>
    <row r="1" s="15" customFormat="1" ht="19.5" thickBot="1">
      <c r="A1" s="15" t="s">
        <v>213</v>
      </c>
    </row>
    <row r="2" spans="1:13" s="15" customFormat="1" ht="15">
      <c r="A2" s="9"/>
      <c r="B2" s="58" t="s">
        <v>28</v>
      </c>
      <c r="C2" s="58"/>
      <c r="D2" s="58" t="s">
        <v>29</v>
      </c>
      <c r="E2" s="58"/>
      <c r="F2" s="58" t="s">
        <v>30</v>
      </c>
      <c r="G2" s="58"/>
      <c r="H2" s="58" t="s">
        <v>31</v>
      </c>
      <c r="I2" s="58"/>
      <c r="J2" s="58" t="s">
        <v>36</v>
      </c>
      <c r="K2" s="58"/>
      <c r="L2" s="58" t="s">
        <v>32</v>
      </c>
      <c r="M2" s="58"/>
    </row>
    <row r="3" spans="1:13" s="15" customFormat="1" ht="15.75" thickBot="1">
      <c r="A3" s="10" t="s">
        <v>33</v>
      </c>
      <c r="B3" s="7" t="s">
        <v>0</v>
      </c>
      <c r="C3" s="7" t="s">
        <v>1</v>
      </c>
      <c r="D3" s="7" t="s">
        <v>0</v>
      </c>
      <c r="E3" s="7" t="s">
        <v>1</v>
      </c>
      <c r="F3" s="7" t="s">
        <v>0</v>
      </c>
      <c r="G3" s="7" t="s">
        <v>1</v>
      </c>
      <c r="H3" s="7" t="s">
        <v>0</v>
      </c>
      <c r="I3" s="7" t="s">
        <v>1</v>
      </c>
      <c r="J3" s="7" t="s">
        <v>0</v>
      </c>
      <c r="K3" s="7" t="s">
        <v>1</v>
      </c>
      <c r="L3" s="8" t="s">
        <v>34</v>
      </c>
      <c r="M3" s="8" t="s">
        <v>35</v>
      </c>
    </row>
    <row r="4" spans="1:13" s="15" customFormat="1" ht="15">
      <c r="A4" s="11" t="s">
        <v>214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M4" s="36"/>
    </row>
    <row r="5" spans="1:13" ht="15">
      <c r="A5" s="16" t="s">
        <v>215</v>
      </c>
      <c r="B5" s="17">
        <v>0</v>
      </c>
      <c r="C5" s="17">
        <v>0</v>
      </c>
      <c r="D5" s="17">
        <v>1</v>
      </c>
      <c r="E5" s="17">
        <v>0</v>
      </c>
      <c r="F5" s="17">
        <v>1</v>
      </c>
      <c r="G5" s="17">
        <v>1</v>
      </c>
      <c r="H5" s="17">
        <v>3</v>
      </c>
      <c r="I5" s="17">
        <v>0</v>
      </c>
      <c r="J5" s="17">
        <v>0</v>
      </c>
      <c r="K5" s="17">
        <v>0</v>
      </c>
      <c r="L5" s="12">
        <f aca="true" t="shared" si="0" ref="L5:L13">IF(SUM(H5:I5)=0,"--",((SUM(J5:K5)-SUM(H5:I5))/SUM(H5:I5)))</f>
        <v>-1</v>
      </c>
      <c r="M5" s="12" t="str">
        <f aca="true" t="shared" si="1" ref="M5:M13">IF(SUM(B5:C5)=0,"--",((SUM(J5:K5)-SUM(B5:C5))/SUM(B5:C5)))</f>
        <v>--</v>
      </c>
    </row>
    <row r="6" spans="1:13" ht="15">
      <c r="A6" s="13" t="s">
        <v>37</v>
      </c>
      <c r="B6" s="18">
        <f>SUM(B5)</f>
        <v>0</v>
      </c>
      <c r="C6" s="18">
        <f aca="true" t="shared" si="2" ref="C6:J6">SUM(C5)</f>
        <v>0</v>
      </c>
      <c r="D6" s="18">
        <f t="shared" si="2"/>
        <v>1</v>
      </c>
      <c r="E6" s="18">
        <f t="shared" si="2"/>
        <v>0</v>
      </c>
      <c r="F6" s="18">
        <f t="shared" si="2"/>
        <v>1</v>
      </c>
      <c r="G6" s="18">
        <f t="shared" si="2"/>
        <v>1</v>
      </c>
      <c r="H6" s="18">
        <f t="shared" si="2"/>
        <v>3</v>
      </c>
      <c r="I6" s="18">
        <f t="shared" si="2"/>
        <v>0</v>
      </c>
      <c r="J6" s="18">
        <f t="shared" si="2"/>
        <v>0</v>
      </c>
      <c r="K6" s="28"/>
      <c r="L6" s="31">
        <f t="shared" si="0"/>
        <v>-1</v>
      </c>
      <c r="M6" s="31" t="str">
        <f t="shared" si="1"/>
        <v>--</v>
      </c>
    </row>
    <row r="7" spans="1:13" ht="15">
      <c r="A7" s="11" t="s">
        <v>188</v>
      </c>
      <c r="L7" s="12"/>
      <c r="M7" s="12"/>
    </row>
    <row r="8" spans="1:13" ht="15">
      <c r="A8" s="16" t="s">
        <v>216</v>
      </c>
      <c r="B8" s="3">
        <v>86</v>
      </c>
      <c r="C8" s="3">
        <v>97</v>
      </c>
      <c r="D8" s="3">
        <v>95</v>
      </c>
      <c r="E8" s="3">
        <v>103</v>
      </c>
      <c r="F8" s="3">
        <v>103</v>
      </c>
      <c r="G8" s="3">
        <v>103</v>
      </c>
      <c r="H8" s="3">
        <v>77</v>
      </c>
      <c r="I8" s="3">
        <v>97</v>
      </c>
      <c r="J8" s="3">
        <v>74</v>
      </c>
      <c r="K8" s="3">
        <v>116</v>
      </c>
      <c r="L8" s="12">
        <f t="shared" si="0"/>
        <v>0.09195402298850575</v>
      </c>
      <c r="M8" s="12">
        <f t="shared" si="1"/>
        <v>0.03825136612021858</v>
      </c>
    </row>
    <row r="9" spans="1:13" ht="15">
      <c r="A9" s="13" t="s">
        <v>37</v>
      </c>
      <c r="B9" s="28">
        <f>SUM(B8)</f>
        <v>86</v>
      </c>
      <c r="C9" s="28">
        <f aca="true" t="shared" si="3" ref="C9:K9">SUM(C8)</f>
        <v>97</v>
      </c>
      <c r="D9" s="28">
        <f t="shared" si="3"/>
        <v>95</v>
      </c>
      <c r="E9" s="28">
        <f t="shared" si="3"/>
        <v>103</v>
      </c>
      <c r="F9" s="28">
        <f t="shared" si="3"/>
        <v>103</v>
      </c>
      <c r="G9" s="28">
        <f t="shared" si="3"/>
        <v>103</v>
      </c>
      <c r="H9" s="28">
        <f t="shared" si="3"/>
        <v>77</v>
      </c>
      <c r="I9" s="28">
        <f t="shared" si="3"/>
        <v>97</v>
      </c>
      <c r="J9" s="28">
        <f t="shared" si="3"/>
        <v>74</v>
      </c>
      <c r="K9" s="28">
        <f t="shared" si="3"/>
        <v>116</v>
      </c>
      <c r="L9" s="31">
        <f t="shared" si="0"/>
        <v>0.09195402298850575</v>
      </c>
      <c r="M9" s="31">
        <f t="shared" si="1"/>
        <v>0.03825136612021858</v>
      </c>
    </row>
    <row r="10" spans="1:13" ht="15">
      <c r="A10" s="11" t="s">
        <v>217</v>
      </c>
      <c r="L10" s="12"/>
      <c r="M10" s="12"/>
    </row>
    <row r="11" spans="1:13" ht="15">
      <c r="A11" s="16" t="s">
        <v>214</v>
      </c>
      <c r="B11" s="17">
        <f>B6</f>
        <v>0</v>
      </c>
      <c r="C11" s="17">
        <f aca="true" t="shared" si="4" ref="C11:K11">C6</f>
        <v>0</v>
      </c>
      <c r="D11" s="17">
        <f t="shared" si="4"/>
        <v>1</v>
      </c>
      <c r="E11" s="17">
        <f t="shared" si="4"/>
        <v>0</v>
      </c>
      <c r="F11" s="17">
        <f t="shared" si="4"/>
        <v>1</v>
      </c>
      <c r="G11" s="17">
        <f t="shared" si="4"/>
        <v>1</v>
      </c>
      <c r="H11" s="17">
        <f t="shared" si="4"/>
        <v>3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2">
        <f t="shared" si="0"/>
        <v>-1</v>
      </c>
      <c r="M11" s="12" t="str">
        <f t="shared" si="1"/>
        <v>--</v>
      </c>
    </row>
    <row r="12" spans="1:13" ht="15">
      <c r="A12" s="16" t="s">
        <v>188</v>
      </c>
      <c r="B12">
        <f>B9</f>
        <v>86</v>
      </c>
      <c r="C12" s="15">
        <f aca="true" t="shared" si="5" ref="C12:K12">C9</f>
        <v>97</v>
      </c>
      <c r="D12" s="15">
        <f t="shared" si="5"/>
        <v>95</v>
      </c>
      <c r="E12" s="15">
        <f t="shared" si="5"/>
        <v>103</v>
      </c>
      <c r="F12" s="15">
        <f t="shared" si="5"/>
        <v>103</v>
      </c>
      <c r="G12" s="15">
        <f t="shared" si="5"/>
        <v>103</v>
      </c>
      <c r="H12" s="15">
        <f t="shared" si="5"/>
        <v>77</v>
      </c>
      <c r="I12" s="15">
        <f t="shared" si="5"/>
        <v>97</v>
      </c>
      <c r="J12" s="15">
        <f t="shared" si="5"/>
        <v>74</v>
      </c>
      <c r="K12" s="15">
        <f t="shared" si="5"/>
        <v>116</v>
      </c>
      <c r="L12" s="12">
        <f t="shared" si="0"/>
        <v>0.09195402298850575</v>
      </c>
      <c r="M12" s="12">
        <f t="shared" si="1"/>
        <v>0.03825136612021858</v>
      </c>
    </row>
    <row r="13" spans="1:13" ht="15">
      <c r="A13" s="13" t="s">
        <v>37</v>
      </c>
      <c r="B13" s="18">
        <f>SUM(B11:B12)</f>
        <v>86</v>
      </c>
      <c r="C13" s="18">
        <f aca="true" t="shared" si="6" ref="C13:K13">SUM(C11:C12)</f>
        <v>97</v>
      </c>
      <c r="D13" s="18">
        <f t="shared" si="6"/>
        <v>96</v>
      </c>
      <c r="E13" s="18">
        <f t="shared" si="6"/>
        <v>103</v>
      </c>
      <c r="F13" s="18">
        <f t="shared" si="6"/>
        <v>104</v>
      </c>
      <c r="G13" s="18">
        <f t="shared" si="6"/>
        <v>104</v>
      </c>
      <c r="H13" s="18">
        <f t="shared" si="6"/>
        <v>80</v>
      </c>
      <c r="I13" s="18">
        <f t="shared" si="6"/>
        <v>97</v>
      </c>
      <c r="J13" s="18">
        <f t="shared" si="6"/>
        <v>74</v>
      </c>
      <c r="K13" s="18">
        <f t="shared" si="6"/>
        <v>116</v>
      </c>
      <c r="L13" s="31">
        <f t="shared" si="0"/>
        <v>0.07344632768361582</v>
      </c>
      <c r="M13" s="31">
        <f t="shared" si="1"/>
        <v>0.03825136612021858</v>
      </c>
    </row>
    <row r="14" ht="15">
      <c r="A14" s="16" t="s">
        <v>42</v>
      </c>
    </row>
  </sheetData>
  <sheetProtection/>
  <mergeCells count="6">
    <mergeCell ref="L2:M2"/>
    <mergeCell ref="B2:C2"/>
    <mergeCell ref="D2:E2"/>
    <mergeCell ref="F2:G2"/>
    <mergeCell ref="H2:I2"/>
    <mergeCell ref="J2:K2"/>
  </mergeCells>
  <printOptions/>
  <pageMargins left="0.2" right="0.2" top="0.75" bottom="0.75" header="0.3" footer="0.3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Cleveland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2376039</dc:creator>
  <cp:keywords/>
  <dc:description/>
  <cp:lastModifiedBy>2376039</cp:lastModifiedBy>
  <cp:lastPrinted>2012-05-03T18:27:53Z</cp:lastPrinted>
  <dcterms:created xsi:type="dcterms:W3CDTF">2012-03-14T18:22:31Z</dcterms:created>
  <dcterms:modified xsi:type="dcterms:W3CDTF">2012-06-06T18:54:40Z</dcterms:modified>
  <cp:category/>
  <cp:version/>
  <cp:contentType/>
  <cp:contentStatus/>
</cp:coreProperties>
</file>